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laudia\Desktop\2019\Avance Financiero\oFICIAL\"/>
    </mc:Choice>
  </mc:AlternateContent>
  <bookViews>
    <workbookView xWindow="0" yWindow="0" windowWidth="20490" windowHeight="7755" firstSheet="1" activeTab="1"/>
  </bookViews>
  <sheets>
    <sheet name="SLP_1" sheetId="1" state="hidden" r:id="rId1"/>
    <sheet name="SLP_3" sheetId="6" r:id="rId2"/>
  </sheets>
  <definedNames>
    <definedName name="a" localSheetId="0">#REF!</definedName>
    <definedName name="a" localSheetId="1">#REF!</definedName>
    <definedName name="_xlnm.Print_Area" localSheetId="0">SLP_1!$A$1:$V$72</definedName>
    <definedName name="_xlnm.Print_Area" localSheetId="1">SLP_3!$A$1:$V$25</definedName>
    <definedName name="_xlnm.Print_Titles" localSheetId="0">SLP_1!$1:$6</definedName>
    <definedName name="_xlnm.Print_Titles" localSheetId="1">SLP_3!$1:$6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3" i="6" l="1"/>
  <c r="A3" i="6"/>
  <c r="N25" i="6"/>
  <c r="M25" i="6"/>
  <c r="K25" i="6"/>
  <c r="K24" i="6" s="1"/>
  <c r="J25" i="6"/>
  <c r="H25" i="6"/>
  <c r="H24" i="6" s="1"/>
  <c r="G25" i="6"/>
  <c r="G24" i="6" s="1"/>
  <c r="N23" i="6"/>
  <c r="M23" i="6"/>
  <c r="N22" i="6"/>
  <c r="N20" i="6" s="1"/>
  <c r="M22" i="6"/>
  <c r="M20" i="6" s="1"/>
  <c r="N21" i="6"/>
  <c r="M21" i="6"/>
  <c r="K23" i="6"/>
  <c r="J23" i="6"/>
  <c r="K22" i="6"/>
  <c r="J22" i="6"/>
  <c r="K21" i="6"/>
  <c r="K20" i="6" s="1"/>
  <c r="J21" i="6"/>
  <c r="H23" i="6"/>
  <c r="G23" i="6"/>
  <c r="H22" i="6"/>
  <c r="H20" i="6" s="1"/>
  <c r="G22" i="6"/>
  <c r="G20" i="6" s="1"/>
  <c r="H21" i="6"/>
  <c r="G21" i="6"/>
  <c r="N19" i="6"/>
  <c r="M19" i="6"/>
  <c r="N18" i="6"/>
  <c r="M18" i="6"/>
  <c r="N17" i="6"/>
  <c r="M17" i="6"/>
  <c r="N16" i="6"/>
  <c r="M16" i="6"/>
  <c r="K19" i="6"/>
  <c r="J19" i="6"/>
  <c r="K18" i="6"/>
  <c r="J18" i="6"/>
  <c r="K17" i="6"/>
  <c r="K15" i="6" s="1"/>
  <c r="K16" i="6"/>
  <c r="H19" i="6"/>
  <c r="G19" i="6"/>
  <c r="H16" i="6"/>
  <c r="N14" i="6"/>
  <c r="M14" i="6"/>
  <c r="N13" i="6"/>
  <c r="M13" i="6"/>
  <c r="N12" i="6"/>
  <c r="N10" i="6" s="1"/>
  <c r="M12" i="6"/>
  <c r="M10" i="6" s="1"/>
  <c r="N11" i="6"/>
  <c r="M11" i="6"/>
  <c r="K14" i="6"/>
  <c r="J14" i="6"/>
  <c r="K13" i="6"/>
  <c r="J13" i="6"/>
  <c r="K12" i="6"/>
  <c r="J12" i="6"/>
  <c r="K11" i="6"/>
  <c r="J11" i="6"/>
  <c r="H14" i="6"/>
  <c r="G14" i="6"/>
  <c r="H13" i="6"/>
  <c r="G13" i="6"/>
  <c r="H12" i="6"/>
  <c r="H10" i="6" s="1"/>
  <c r="G12" i="6"/>
  <c r="H11" i="6"/>
  <c r="G11" i="6"/>
  <c r="E25" i="6"/>
  <c r="E24" i="6" s="1"/>
  <c r="D25" i="6"/>
  <c r="D24" i="6" s="1"/>
  <c r="E23" i="6"/>
  <c r="E22" i="6"/>
  <c r="E21" i="6"/>
  <c r="D22" i="6"/>
  <c r="D23" i="6"/>
  <c r="D21" i="6"/>
  <c r="E19" i="6"/>
  <c r="E18" i="6"/>
  <c r="E15" i="6" s="1"/>
  <c r="E17" i="6"/>
  <c r="E16" i="6"/>
  <c r="D17" i="6"/>
  <c r="D18" i="6"/>
  <c r="D19" i="6"/>
  <c r="D16" i="6"/>
  <c r="E14" i="6"/>
  <c r="E13" i="6"/>
  <c r="E12" i="6"/>
  <c r="E11" i="6"/>
  <c r="D12" i="6"/>
  <c r="D13" i="6"/>
  <c r="D14" i="6"/>
  <c r="D11" i="6"/>
  <c r="N24" i="6"/>
  <c r="M24" i="6"/>
  <c r="J24" i="6"/>
  <c r="K10" i="6"/>
  <c r="J10" i="6"/>
  <c r="E20" i="6"/>
  <c r="S24" i="6" l="1"/>
  <c r="T24" i="6"/>
  <c r="E10" i="6"/>
  <c r="G10" i="6"/>
  <c r="M15" i="6"/>
  <c r="J20" i="6"/>
  <c r="N15" i="6"/>
  <c r="D10" i="6"/>
  <c r="D20" i="6"/>
  <c r="D15" i="6"/>
  <c r="T25" i="6"/>
  <c r="S25" i="6"/>
  <c r="Q25" i="6"/>
  <c r="Q24" i="6" s="1"/>
  <c r="P25" i="6"/>
  <c r="P24" i="6" s="1"/>
  <c r="O25" i="6"/>
  <c r="L25" i="6"/>
  <c r="I25" i="6"/>
  <c r="F25" i="6"/>
  <c r="T23" i="6"/>
  <c r="S23" i="6"/>
  <c r="Q23" i="6"/>
  <c r="P23" i="6"/>
  <c r="O23" i="6"/>
  <c r="L23" i="6"/>
  <c r="I23" i="6"/>
  <c r="F23" i="6"/>
  <c r="T22" i="6"/>
  <c r="S22" i="6"/>
  <c r="Q22" i="6"/>
  <c r="P22" i="6"/>
  <c r="O22" i="6"/>
  <c r="L22" i="6"/>
  <c r="I22" i="6"/>
  <c r="F22" i="6"/>
  <c r="T21" i="6"/>
  <c r="S21" i="6"/>
  <c r="Q21" i="6"/>
  <c r="P21" i="6"/>
  <c r="O21" i="6"/>
  <c r="L21" i="6"/>
  <c r="I21" i="6"/>
  <c r="F21" i="6"/>
  <c r="T20" i="6"/>
  <c r="T19" i="6"/>
  <c r="S19" i="6"/>
  <c r="Q19" i="6"/>
  <c r="P19" i="6"/>
  <c r="O19" i="6"/>
  <c r="L19" i="6"/>
  <c r="I19" i="6"/>
  <c r="F19" i="6"/>
  <c r="O18" i="6"/>
  <c r="L18" i="6"/>
  <c r="F18" i="6"/>
  <c r="O17" i="6"/>
  <c r="F17" i="6"/>
  <c r="T16" i="6"/>
  <c r="Q16" i="6"/>
  <c r="O16" i="6"/>
  <c r="F16" i="6"/>
  <c r="T14" i="6"/>
  <c r="S14" i="6"/>
  <c r="Q14" i="6"/>
  <c r="P14" i="6"/>
  <c r="O14" i="6"/>
  <c r="L14" i="6"/>
  <c r="I14" i="6"/>
  <c r="F14" i="6"/>
  <c r="T13" i="6"/>
  <c r="S13" i="6"/>
  <c r="Q13" i="6"/>
  <c r="P13" i="6"/>
  <c r="O13" i="6"/>
  <c r="L13" i="6"/>
  <c r="I13" i="6"/>
  <c r="F13" i="6"/>
  <c r="T12" i="6"/>
  <c r="S12" i="6"/>
  <c r="Q12" i="6"/>
  <c r="P12" i="6"/>
  <c r="O12" i="6"/>
  <c r="L12" i="6"/>
  <c r="I12" i="6"/>
  <c r="F12" i="6"/>
  <c r="T11" i="6"/>
  <c r="S11" i="6"/>
  <c r="Q11" i="6"/>
  <c r="P11" i="6"/>
  <c r="O11" i="6"/>
  <c r="L11" i="6"/>
  <c r="I11" i="6"/>
  <c r="F11" i="6"/>
  <c r="N8" i="6"/>
  <c r="M8" i="6"/>
  <c r="M6" i="6" s="1"/>
  <c r="K8" i="6"/>
  <c r="K6" i="6" s="1"/>
  <c r="E8" i="6"/>
  <c r="E6" i="6" s="1"/>
  <c r="D8" i="6"/>
  <c r="D6" i="6" s="1"/>
  <c r="O8" i="6" l="1"/>
  <c r="N6" i="6"/>
  <c r="L20" i="6"/>
  <c r="R22" i="6"/>
  <c r="U12" i="6"/>
  <c r="V13" i="6"/>
  <c r="V21" i="6"/>
  <c r="R13" i="6"/>
  <c r="F15" i="6"/>
  <c r="U21" i="6"/>
  <c r="F10" i="6"/>
  <c r="R19" i="6"/>
  <c r="I24" i="6"/>
  <c r="T10" i="6"/>
  <c r="F8" i="6"/>
  <c r="V8" i="6" s="1"/>
  <c r="R25" i="6"/>
  <c r="R12" i="6"/>
  <c r="U13" i="6"/>
  <c r="R14" i="6"/>
  <c r="O15" i="6"/>
  <c r="R21" i="6"/>
  <c r="V23" i="6"/>
  <c r="V16" i="6"/>
  <c r="V18" i="6"/>
  <c r="Q20" i="6"/>
  <c r="L24" i="6"/>
  <c r="O10" i="6"/>
  <c r="I20" i="6"/>
  <c r="V12" i="6"/>
  <c r="V17" i="6"/>
  <c r="I10" i="6"/>
  <c r="U10" i="6" s="1"/>
  <c r="F24" i="6"/>
  <c r="V24" i="6" s="1"/>
  <c r="V19" i="6"/>
  <c r="U19" i="6"/>
  <c r="Q10" i="6"/>
  <c r="P20" i="6"/>
  <c r="R20" i="6" s="1"/>
  <c r="R23" i="6"/>
  <c r="O24" i="6"/>
  <c r="U24" i="6" s="1"/>
  <c r="L10" i="6"/>
  <c r="V14" i="6"/>
  <c r="U14" i="6"/>
  <c r="F20" i="6"/>
  <c r="S20" i="6"/>
  <c r="O20" i="6"/>
  <c r="R11" i="6"/>
  <c r="P10" i="6"/>
  <c r="S10" i="6"/>
  <c r="V11" i="6"/>
  <c r="V22" i="6"/>
  <c r="U22" i="6"/>
  <c r="R24" i="6"/>
  <c r="V25" i="6"/>
  <c r="U25" i="6"/>
  <c r="U11" i="6"/>
  <c r="U23" i="6"/>
  <c r="V15" i="6" l="1"/>
  <c r="V10" i="6"/>
  <c r="R10" i="6"/>
  <c r="V20" i="6"/>
  <c r="U20" i="6"/>
  <c r="O6" i="6"/>
  <c r="F6" i="6"/>
  <c r="E8" i="1"/>
  <c r="D8" i="1"/>
  <c r="H49" i="1"/>
  <c r="G49" i="1"/>
  <c r="E49" i="1"/>
  <c r="D49" i="1"/>
  <c r="D38" i="1"/>
  <c r="D10" i="1"/>
  <c r="V6" i="6" l="1"/>
  <c r="F15" i="1" l="1"/>
  <c r="P15" i="1" l="1"/>
  <c r="P14" i="1"/>
  <c r="P13" i="1"/>
  <c r="P12" i="1"/>
  <c r="P11" i="1"/>
  <c r="N8" i="1"/>
  <c r="M8" i="1"/>
  <c r="K8" i="1"/>
  <c r="O72" i="1"/>
  <c r="O71" i="1"/>
  <c r="O70" i="1"/>
  <c r="O68" i="1"/>
  <c r="O67" i="1"/>
  <c r="O65" i="1"/>
  <c r="O64" i="1"/>
  <c r="O63" i="1"/>
  <c r="O61" i="1"/>
  <c r="O60" i="1"/>
  <c r="O59" i="1"/>
  <c r="O58" i="1"/>
  <c r="O57" i="1"/>
  <c r="O48" i="1"/>
  <c r="O47" i="1"/>
  <c r="O46" i="1"/>
  <c r="O45" i="1"/>
  <c r="O43" i="1"/>
  <c r="O42" i="1"/>
  <c r="O41" i="1"/>
  <c r="O40" i="1"/>
  <c r="O39" i="1"/>
  <c r="O37" i="1"/>
  <c r="O36" i="1"/>
  <c r="O35" i="1"/>
  <c r="O34" i="1"/>
  <c r="O32" i="1"/>
  <c r="O31" i="1"/>
  <c r="O30" i="1"/>
  <c r="O29" i="1"/>
  <c r="O27" i="1"/>
  <c r="O26" i="1"/>
  <c r="O24" i="1"/>
  <c r="O23" i="1"/>
  <c r="O55" i="1"/>
  <c r="O54" i="1"/>
  <c r="O53" i="1"/>
  <c r="O52" i="1"/>
  <c r="O51" i="1"/>
  <c r="O50" i="1"/>
  <c r="O21" i="1"/>
  <c r="O19" i="1"/>
  <c r="O17" i="1"/>
  <c r="O15" i="1"/>
  <c r="O14" i="1"/>
  <c r="O13" i="1"/>
  <c r="O12" i="1"/>
  <c r="O11" i="1"/>
  <c r="L72" i="1"/>
  <c r="L71" i="1"/>
  <c r="L70" i="1"/>
  <c r="L68" i="1"/>
  <c r="L67" i="1"/>
  <c r="L65" i="1"/>
  <c r="L64" i="1"/>
  <c r="L63" i="1"/>
  <c r="L61" i="1"/>
  <c r="L60" i="1"/>
  <c r="L59" i="1"/>
  <c r="L48" i="1"/>
  <c r="L47" i="1"/>
  <c r="L46" i="1"/>
  <c r="L45" i="1"/>
  <c r="L43" i="1"/>
  <c r="L42" i="1"/>
  <c r="L41" i="1"/>
  <c r="L40" i="1"/>
  <c r="L39" i="1"/>
  <c r="L37" i="1"/>
  <c r="L36" i="1"/>
  <c r="L35" i="1"/>
  <c r="L34" i="1"/>
  <c r="L32" i="1"/>
  <c r="L31" i="1"/>
  <c r="L30" i="1"/>
  <c r="L29" i="1"/>
  <c r="L27" i="1"/>
  <c r="L26" i="1"/>
  <c r="L24" i="1"/>
  <c r="L23" i="1"/>
  <c r="L55" i="1"/>
  <c r="L54" i="1"/>
  <c r="L53" i="1"/>
  <c r="L52" i="1"/>
  <c r="L51" i="1"/>
  <c r="L50" i="1"/>
  <c r="L21" i="1"/>
  <c r="L19" i="1"/>
  <c r="L17" i="1"/>
  <c r="L15" i="1"/>
  <c r="L14" i="1"/>
  <c r="L13" i="1"/>
  <c r="L12" i="1"/>
  <c r="L11" i="1"/>
  <c r="I72" i="1"/>
  <c r="I71" i="1"/>
  <c r="I70" i="1"/>
  <c r="I68" i="1"/>
  <c r="I67" i="1"/>
  <c r="I65" i="1"/>
  <c r="I64" i="1"/>
  <c r="I63" i="1"/>
  <c r="I61" i="1"/>
  <c r="I60" i="1"/>
  <c r="I48" i="1"/>
  <c r="I47" i="1"/>
  <c r="I46" i="1"/>
  <c r="I45" i="1"/>
  <c r="I43" i="1"/>
  <c r="I42" i="1"/>
  <c r="I41" i="1"/>
  <c r="I40" i="1"/>
  <c r="I39" i="1"/>
  <c r="I37" i="1"/>
  <c r="I36" i="1"/>
  <c r="I35" i="1"/>
  <c r="I34" i="1"/>
  <c r="I32" i="1"/>
  <c r="I31" i="1"/>
  <c r="I30" i="1"/>
  <c r="I29" i="1"/>
  <c r="I27" i="1"/>
  <c r="I26" i="1"/>
  <c r="I24" i="1"/>
  <c r="I23" i="1"/>
  <c r="I55" i="1"/>
  <c r="I54" i="1"/>
  <c r="I53" i="1"/>
  <c r="I52" i="1"/>
  <c r="I51" i="1"/>
  <c r="I50" i="1"/>
  <c r="I21" i="1"/>
  <c r="I19" i="1"/>
  <c r="I17" i="1"/>
  <c r="I15" i="1"/>
  <c r="I14" i="1"/>
  <c r="I13" i="1"/>
  <c r="I12" i="1"/>
  <c r="I11" i="1"/>
  <c r="F72" i="1"/>
  <c r="F71" i="1"/>
  <c r="F70" i="1"/>
  <c r="F68" i="1"/>
  <c r="F67" i="1"/>
  <c r="F65" i="1"/>
  <c r="F64" i="1"/>
  <c r="F63" i="1"/>
  <c r="F61" i="1"/>
  <c r="F60" i="1"/>
  <c r="F59" i="1"/>
  <c r="F58" i="1"/>
  <c r="F57" i="1"/>
  <c r="F48" i="1"/>
  <c r="F47" i="1"/>
  <c r="F46" i="1"/>
  <c r="F45" i="1"/>
  <c r="F43" i="1"/>
  <c r="F42" i="1"/>
  <c r="F41" i="1"/>
  <c r="F40" i="1"/>
  <c r="F39" i="1"/>
  <c r="F37" i="1"/>
  <c r="F36" i="1"/>
  <c r="F35" i="1"/>
  <c r="F34" i="1"/>
  <c r="F32" i="1"/>
  <c r="F31" i="1"/>
  <c r="F30" i="1"/>
  <c r="F29" i="1"/>
  <c r="F27" i="1"/>
  <c r="F26" i="1"/>
  <c r="F24" i="1"/>
  <c r="F23" i="1"/>
  <c r="F55" i="1"/>
  <c r="F54" i="1"/>
  <c r="F53" i="1"/>
  <c r="F52" i="1"/>
  <c r="F51" i="1"/>
  <c r="F50" i="1"/>
  <c r="F21" i="1"/>
  <c r="F19" i="1"/>
  <c r="F17" i="1"/>
  <c r="F14" i="1"/>
  <c r="F13" i="1"/>
  <c r="F12" i="1"/>
  <c r="F11" i="1"/>
  <c r="N69" i="1"/>
  <c r="M69" i="1"/>
  <c r="K69" i="1"/>
  <c r="J69" i="1"/>
  <c r="H69" i="1"/>
  <c r="G69" i="1"/>
  <c r="E69" i="1"/>
  <c r="D69" i="1"/>
  <c r="N66" i="1"/>
  <c r="M66" i="1"/>
  <c r="K66" i="1"/>
  <c r="J66" i="1"/>
  <c r="H66" i="1"/>
  <c r="G66" i="1"/>
  <c r="E66" i="1"/>
  <c r="D66" i="1"/>
  <c r="N62" i="1"/>
  <c r="M62" i="1"/>
  <c r="K62" i="1"/>
  <c r="J62" i="1"/>
  <c r="H62" i="1"/>
  <c r="G62" i="1"/>
  <c r="E62" i="1"/>
  <c r="D62" i="1"/>
  <c r="N56" i="1"/>
  <c r="M56" i="1"/>
  <c r="K56" i="1"/>
  <c r="E56" i="1"/>
  <c r="D56" i="1"/>
  <c r="N44" i="1"/>
  <c r="M44" i="1"/>
  <c r="K44" i="1"/>
  <c r="J44" i="1"/>
  <c r="H44" i="1"/>
  <c r="G44" i="1"/>
  <c r="E44" i="1"/>
  <c r="D44" i="1"/>
  <c r="N38" i="1"/>
  <c r="M38" i="1"/>
  <c r="K38" i="1"/>
  <c r="J38" i="1"/>
  <c r="H38" i="1"/>
  <c r="G38" i="1"/>
  <c r="E38" i="1"/>
  <c r="N33" i="1"/>
  <c r="M33" i="1"/>
  <c r="K33" i="1"/>
  <c r="J33" i="1"/>
  <c r="H33" i="1"/>
  <c r="G33" i="1"/>
  <c r="E33" i="1"/>
  <c r="D33" i="1"/>
  <c r="N28" i="1"/>
  <c r="M28" i="1"/>
  <c r="K28" i="1"/>
  <c r="J28" i="1"/>
  <c r="H28" i="1"/>
  <c r="G28" i="1"/>
  <c r="E28" i="1"/>
  <c r="D28" i="1"/>
  <c r="N25" i="1"/>
  <c r="M25" i="1"/>
  <c r="K25" i="1"/>
  <c r="J25" i="1"/>
  <c r="H25" i="1"/>
  <c r="G25" i="1"/>
  <c r="E25" i="1"/>
  <c r="D25" i="1"/>
  <c r="N22" i="1"/>
  <c r="M22" i="1"/>
  <c r="K22" i="1"/>
  <c r="J22" i="1"/>
  <c r="H22" i="1"/>
  <c r="G22" i="1"/>
  <c r="E22" i="1"/>
  <c r="D22" i="1"/>
  <c r="N49" i="1"/>
  <c r="M49" i="1"/>
  <c r="K49" i="1"/>
  <c r="J49" i="1"/>
  <c r="N20" i="1"/>
  <c r="M20" i="1"/>
  <c r="K20" i="1"/>
  <c r="J20" i="1"/>
  <c r="H20" i="1"/>
  <c r="G20" i="1"/>
  <c r="E20" i="1"/>
  <c r="D20" i="1"/>
  <c r="N18" i="1"/>
  <c r="M18" i="1"/>
  <c r="K18" i="1"/>
  <c r="J18" i="1"/>
  <c r="H18" i="1"/>
  <c r="G18" i="1"/>
  <c r="E18" i="1"/>
  <c r="D18" i="1"/>
  <c r="N16" i="1"/>
  <c r="M16" i="1"/>
  <c r="K16" i="1"/>
  <c r="J16" i="1"/>
  <c r="H16" i="1"/>
  <c r="G16" i="1"/>
  <c r="E16" i="1"/>
  <c r="D16" i="1"/>
  <c r="P10" i="1"/>
  <c r="N10" i="1"/>
  <c r="M10" i="1"/>
  <c r="K10" i="1"/>
  <c r="J10" i="1"/>
  <c r="H10" i="1"/>
  <c r="G10" i="1"/>
  <c r="E10" i="1"/>
  <c r="P41" i="1"/>
  <c r="R41" i="1" s="1"/>
  <c r="Q41" i="1"/>
  <c r="S41" i="1"/>
  <c r="T41" i="1"/>
  <c r="P42" i="1"/>
  <c r="R42" i="1" s="1"/>
  <c r="Q42" i="1"/>
  <c r="S42" i="1"/>
  <c r="T42" i="1"/>
  <c r="P43" i="1"/>
  <c r="R43" i="1" s="1"/>
  <c r="Q43" i="1"/>
  <c r="S43" i="1"/>
  <c r="T43" i="1"/>
  <c r="L10" i="1" l="1"/>
  <c r="T16" i="1"/>
  <c r="L38" i="1"/>
  <c r="L44" i="1"/>
  <c r="L62" i="1"/>
  <c r="L66" i="1"/>
  <c r="L69" i="1"/>
  <c r="K6" i="1"/>
  <c r="L16" i="1"/>
  <c r="L18" i="1"/>
  <c r="L20" i="1"/>
  <c r="L22" i="1"/>
  <c r="L25" i="1"/>
  <c r="L28" i="1"/>
  <c r="L33" i="1"/>
  <c r="I10" i="1"/>
  <c r="O10" i="1"/>
  <c r="M6" i="1"/>
  <c r="I38" i="1"/>
  <c r="O38" i="1"/>
  <c r="I44" i="1"/>
  <c r="O44" i="1"/>
  <c r="O56" i="1"/>
  <c r="I62" i="1"/>
  <c r="O62" i="1"/>
  <c r="I66" i="1"/>
  <c r="O66" i="1"/>
  <c r="S66" i="1"/>
  <c r="I69" i="1"/>
  <c r="O69" i="1"/>
  <c r="T10" i="1"/>
  <c r="N6" i="1"/>
  <c r="I16" i="1"/>
  <c r="U16" i="1" s="1"/>
  <c r="O16" i="1"/>
  <c r="I18" i="1"/>
  <c r="O18" i="1"/>
  <c r="I20" i="1"/>
  <c r="O20" i="1"/>
  <c r="I22" i="1"/>
  <c r="O22" i="1"/>
  <c r="I25" i="1"/>
  <c r="O25" i="1"/>
  <c r="I28" i="1"/>
  <c r="O28" i="1"/>
  <c r="I33" i="1"/>
  <c r="T66" i="1"/>
  <c r="D6" i="1"/>
  <c r="E6" i="1"/>
  <c r="U10" i="1"/>
  <c r="S10" i="1"/>
  <c r="S16" i="1"/>
  <c r="S18" i="1"/>
  <c r="O33" i="1"/>
  <c r="O49" i="1"/>
  <c r="L49" i="1"/>
  <c r="I49" i="1"/>
  <c r="F56" i="1"/>
  <c r="F69" i="1"/>
  <c r="F66" i="1"/>
  <c r="F62" i="1"/>
  <c r="F44" i="1"/>
  <c r="F38" i="1"/>
  <c r="F33" i="1"/>
  <c r="F28" i="1"/>
  <c r="F25" i="1"/>
  <c r="F22" i="1"/>
  <c r="F49" i="1"/>
  <c r="F20" i="1"/>
  <c r="F18" i="1"/>
  <c r="F16" i="1"/>
  <c r="V16" i="1" s="1"/>
  <c r="F10" i="1"/>
  <c r="V10" i="1" s="1"/>
  <c r="V43" i="1"/>
  <c r="U41" i="1"/>
  <c r="U43" i="1"/>
  <c r="U42" i="1"/>
  <c r="V41" i="1"/>
  <c r="V42" i="1"/>
  <c r="F8" i="1"/>
  <c r="U27" i="1"/>
  <c r="T27" i="1"/>
  <c r="S27" i="1"/>
  <c r="T26" i="1"/>
  <c r="S26" i="1"/>
  <c r="Q27" i="1"/>
  <c r="P27" i="1"/>
  <c r="R27" i="1" s="1"/>
  <c r="Q26" i="1"/>
  <c r="P26" i="1"/>
  <c r="U66" i="1" l="1"/>
  <c r="V66" i="1"/>
  <c r="Q25" i="1"/>
  <c r="P25" i="1"/>
  <c r="R26" i="1"/>
  <c r="V26" i="1"/>
  <c r="V27" i="1"/>
  <c r="U26" i="1"/>
  <c r="R25" i="1" l="1"/>
  <c r="P34" i="1" l="1"/>
  <c r="T72" i="1"/>
  <c r="S72" i="1"/>
  <c r="T71" i="1"/>
  <c r="S71" i="1"/>
  <c r="T70" i="1"/>
  <c r="S70" i="1"/>
  <c r="T24" i="1"/>
  <c r="S24" i="1"/>
  <c r="T23" i="1"/>
  <c r="S23" i="1"/>
  <c r="T68" i="1"/>
  <c r="S68" i="1"/>
  <c r="T67" i="1"/>
  <c r="S67" i="1"/>
  <c r="T61" i="1"/>
  <c r="S61" i="1"/>
  <c r="T60" i="1"/>
  <c r="S60" i="1"/>
  <c r="T57" i="1"/>
  <c r="T55" i="1"/>
  <c r="S55" i="1"/>
  <c r="T54" i="1"/>
  <c r="S54" i="1"/>
  <c r="T53" i="1"/>
  <c r="S53" i="1"/>
  <c r="T52" i="1"/>
  <c r="S52" i="1"/>
  <c r="T51" i="1"/>
  <c r="S51" i="1"/>
  <c r="T50" i="1"/>
  <c r="S50" i="1"/>
  <c r="T32" i="1"/>
  <c r="S32" i="1"/>
  <c r="T31" i="1"/>
  <c r="S31" i="1"/>
  <c r="T30" i="1"/>
  <c r="S30" i="1"/>
  <c r="T29" i="1"/>
  <c r="S29" i="1"/>
  <c r="T65" i="1"/>
  <c r="S65" i="1"/>
  <c r="T64" i="1"/>
  <c r="S64" i="1"/>
  <c r="T63" i="1"/>
  <c r="S63" i="1"/>
  <c r="T40" i="1"/>
  <c r="S40" i="1"/>
  <c r="T39" i="1"/>
  <c r="S39" i="1"/>
  <c r="T15" i="1"/>
  <c r="S15" i="1"/>
  <c r="T14" i="1"/>
  <c r="S14" i="1"/>
  <c r="T13" i="1"/>
  <c r="S13" i="1"/>
  <c r="T12" i="1"/>
  <c r="S12" i="1"/>
  <c r="T11" i="1"/>
  <c r="S11" i="1"/>
  <c r="T48" i="1"/>
  <c r="S48" i="1"/>
  <c r="T47" i="1"/>
  <c r="S47" i="1"/>
  <c r="T46" i="1"/>
  <c r="S46" i="1"/>
  <c r="T45" i="1"/>
  <c r="S45" i="1"/>
  <c r="T19" i="1"/>
  <c r="S19" i="1"/>
  <c r="T17" i="1"/>
  <c r="S17" i="1"/>
  <c r="T21" i="1"/>
  <c r="S21" i="1"/>
  <c r="T37" i="1"/>
  <c r="S37" i="1"/>
  <c r="T36" i="1"/>
  <c r="S36" i="1"/>
  <c r="T35" i="1"/>
  <c r="S35" i="1"/>
  <c r="T34" i="1"/>
  <c r="S34" i="1"/>
  <c r="Q24" i="1"/>
  <c r="P24" i="1"/>
  <c r="Q23" i="1"/>
  <c r="P23" i="1"/>
  <c r="Q68" i="1"/>
  <c r="P68" i="1"/>
  <c r="Q67" i="1"/>
  <c r="P67" i="1"/>
  <c r="Q61" i="1"/>
  <c r="P61" i="1"/>
  <c r="Q60" i="1"/>
  <c r="P60" i="1"/>
  <c r="R60" i="1" s="1"/>
  <c r="Q57" i="1"/>
  <c r="Q55" i="1"/>
  <c r="P55" i="1"/>
  <c r="R55" i="1" s="1"/>
  <c r="Q54" i="1"/>
  <c r="P54" i="1"/>
  <c r="Q53" i="1"/>
  <c r="P53" i="1"/>
  <c r="R53" i="1" s="1"/>
  <c r="Q52" i="1"/>
  <c r="P52" i="1"/>
  <c r="Q51" i="1"/>
  <c r="P51" i="1"/>
  <c r="R51" i="1" s="1"/>
  <c r="Q50" i="1"/>
  <c r="Q49" i="1" s="1"/>
  <c r="P50" i="1"/>
  <c r="Q32" i="1"/>
  <c r="P32" i="1"/>
  <c r="R32" i="1" s="1"/>
  <c r="Q31" i="1"/>
  <c r="P31" i="1"/>
  <c r="Q30" i="1"/>
  <c r="P30" i="1"/>
  <c r="R30" i="1" s="1"/>
  <c r="Q29" i="1"/>
  <c r="Q28" i="1" s="1"/>
  <c r="P29" i="1"/>
  <c r="Q65" i="1"/>
  <c r="P65" i="1"/>
  <c r="R65" i="1" s="1"/>
  <c r="Q64" i="1"/>
  <c r="P64" i="1"/>
  <c r="Q63" i="1"/>
  <c r="P63" i="1"/>
  <c r="Q40" i="1"/>
  <c r="P40" i="1"/>
  <c r="Q39" i="1"/>
  <c r="P39" i="1"/>
  <c r="Q15" i="1"/>
  <c r="R15" i="1" s="1"/>
  <c r="Q14" i="1"/>
  <c r="R14" i="1" s="1"/>
  <c r="Q13" i="1"/>
  <c r="R13" i="1" s="1"/>
  <c r="Q12" i="1"/>
  <c r="R12" i="1" s="1"/>
  <c r="Q11" i="1"/>
  <c r="Q48" i="1"/>
  <c r="P48" i="1"/>
  <c r="Q47" i="1"/>
  <c r="P47" i="1"/>
  <c r="Q46" i="1"/>
  <c r="P46" i="1"/>
  <c r="Q45" i="1"/>
  <c r="P45" i="1"/>
  <c r="Q19" i="1"/>
  <c r="Q18" i="1" s="1"/>
  <c r="P19" i="1"/>
  <c r="Q17" i="1"/>
  <c r="Q16" i="1" s="1"/>
  <c r="P17" i="1"/>
  <c r="P16" i="1" s="1"/>
  <c r="Q21" i="1"/>
  <c r="Q20" i="1" s="1"/>
  <c r="P21" i="1"/>
  <c r="Q37" i="1"/>
  <c r="P37" i="1"/>
  <c r="Q36" i="1"/>
  <c r="P36" i="1"/>
  <c r="Q35" i="1"/>
  <c r="P35" i="1"/>
  <c r="Q34" i="1"/>
  <c r="P70" i="1"/>
  <c r="T18" i="1"/>
  <c r="Q66" i="1" l="1"/>
  <c r="Q22" i="1"/>
  <c r="Q33" i="1"/>
  <c r="R40" i="1"/>
  <c r="R64" i="1"/>
  <c r="R31" i="1"/>
  <c r="R61" i="1"/>
  <c r="R68" i="1"/>
  <c r="R24" i="1"/>
  <c r="R35" i="1"/>
  <c r="R37" i="1"/>
  <c r="R17" i="1"/>
  <c r="R16" i="1"/>
  <c r="R45" i="1"/>
  <c r="P44" i="1"/>
  <c r="R47" i="1"/>
  <c r="Q10" i="1"/>
  <c r="R11" i="1"/>
  <c r="P38" i="1"/>
  <c r="R39" i="1"/>
  <c r="R63" i="1"/>
  <c r="P62" i="1"/>
  <c r="P66" i="1"/>
  <c r="R67" i="1"/>
  <c r="P22" i="1"/>
  <c r="R23" i="1"/>
  <c r="Q44" i="1"/>
  <c r="R36" i="1"/>
  <c r="R21" i="1"/>
  <c r="P20" i="1"/>
  <c r="P18" i="1"/>
  <c r="R19" i="1"/>
  <c r="R46" i="1"/>
  <c r="R48" i="1"/>
  <c r="Q38" i="1"/>
  <c r="Q62" i="1"/>
  <c r="R29" i="1"/>
  <c r="P28" i="1"/>
  <c r="P33" i="1"/>
  <c r="R34" i="1"/>
  <c r="P49" i="1"/>
  <c r="R50" i="1"/>
  <c r="R52" i="1"/>
  <c r="R54" i="1"/>
  <c r="V59" i="1"/>
  <c r="V68" i="1"/>
  <c r="S20" i="1"/>
  <c r="V64" i="1"/>
  <c r="T28" i="1"/>
  <c r="V12" i="1"/>
  <c r="V39" i="1"/>
  <c r="V60" i="1"/>
  <c r="V54" i="1"/>
  <c r="V53" i="1"/>
  <c r="U17" i="1"/>
  <c r="V32" i="1"/>
  <c r="V67" i="1"/>
  <c r="T49" i="1"/>
  <c r="S22" i="1"/>
  <c r="V47" i="1"/>
  <c r="U47" i="1"/>
  <c r="T22" i="1"/>
  <c r="V24" i="1"/>
  <c r="U65" i="1"/>
  <c r="U46" i="1"/>
  <c r="V13" i="1"/>
  <c r="V40" i="1"/>
  <c r="V29" i="1"/>
  <c r="V50" i="1"/>
  <c r="U68" i="1"/>
  <c r="V70" i="1"/>
  <c r="V46" i="1"/>
  <c r="S69" i="1"/>
  <c r="T20" i="1"/>
  <c r="S28" i="1"/>
  <c r="T25" i="1"/>
  <c r="V14" i="1"/>
  <c r="U63" i="1"/>
  <c r="V30" i="1"/>
  <c r="V51" i="1"/>
  <c r="V55" i="1"/>
  <c r="U60" i="1"/>
  <c r="V71" i="1"/>
  <c r="T62" i="1"/>
  <c r="T69" i="1"/>
  <c r="T33" i="1"/>
  <c r="S49" i="1"/>
  <c r="V17" i="1"/>
  <c r="V58" i="1"/>
  <c r="V21" i="1"/>
  <c r="V11" i="1"/>
  <c r="V15" i="1"/>
  <c r="U64" i="1"/>
  <c r="V31" i="1"/>
  <c r="V52" i="1"/>
  <c r="U61" i="1"/>
  <c r="V23" i="1"/>
  <c r="V72" i="1"/>
  <c r="V63" i="1"/>
  <c r="S33" i="1"/>
  <c r="U19" i="1"/>
  <c r="U11" i="1"/>
  <c r="U12" i="1"/>
  <c r="U13" i="1"/>
  <c r="U14" i="1"/>
  <c r="U15" i="1"/>
  <c r="U39" i="1"/>
  <c r="U40" i="1"/>
  <c r="U29" i="1"/>
  <c r="U30" i="1"/>
  <c r="U31" i="1"/>
  <c r="U32" i="1"/>
  <c r="U50" i="1"/>
  <c r="U51" i="1"/>
  <c r="U52" i="1"/>
  <c r="U53" i="1"/>
  <c r="U54" i="1"/>
  <c r="U55" i="1"/>
  <c r="U23" i="1"/>
  <c r="U24" i="1"/>
  <c r="V57" i="1"/>
  <c r="U48" i="1"/>
  <c r="U34" i="1"/>
  <c r="U35" i="1"/>
  <c r="U36" i="1"/>
  <c r="U37" i="1"/>
  <c r="U21" i="1"/>
  <c r="U67" i="1"/>
  <c r="V61" i="1"/>
  <c r="V65" i="1"/>
  <c r="S62" i="1"/>
  <c r="U45" i="1"/>
  <c r="V48" i="1"/>
  <c r="V45" i="1"/>
  <c r="T44" i="1"/>
  <c r="S44" i="1"/>
  <c r="V35" i="1"/>
  <c r="V36" i="1"/>
  <c r="V37" i="1"/>
  <c r="V34" i="1"/>
  <c r="V33" i="1"/>
  <c r="R22" i="1" l="1"/>
  <c r="R10" i="1"/>
  <c r="R18" i="1"/>
  <c r="R28" i="1"/>
  <c r="R20" i="1"/>
  <c r="R66" i="1"/>
  <c r="R33" i="1"/>
  <c r="R38" i="1"/>
  <c r="R62" i="1"/>
  <c r="R44" i="1"/>
  <c r="R49" i="1"/>
  <c r="U22" i="1"/>
  <c r="U62" i="1"/>
  <c r="V22" i="1"/>
  <c r="S25" i="1"/>
  <c r="V56" i="1"/>
  <c r="V49" i="1"/>
  <c r="U49" i="1"/>
  <c r="U20" i="1"/>
  <c r="V62" i="1"/>
  <c r="V28" i="1"/>
  <c r="V18" i="1"/>
  <c r="U18" i="1"/>
  <c r="V69" i="1"/>
  <c r="F6" i="1"/>
  <c r="V44" i="1"/>
  <c r="U44" i="1"/>
  <c r="V25" i="1" l="1"/>
  <c r="U25" i="1"/>
  <c r="Q72" i="1"/>
  <c r="P72" i="1"/>
  <c r="U72" i="1"/>
  <c r="Q71" i="1"/>
  <c r="P71" i="1"/>
  <c r="U71" i="1"/>
  <c r="Q70" i="1"/>
  <c r="U70" i="1"/>
  <c r="V19" i="1"/>
  <c r="R71" i="1" l="1"/>
  <c r="P69" i="1"/>
  <c r="Q69" i="1"/>
  <c r="R70" i="1"/>
  <c r="R72" i="1"/>
  <c r="S38" i="1"/>
  <c r="T38" i="1"/>
  <c r="U69" i="1"/>
  <c r="V20" i="1"/>
  <c r="U28" i="1"/>
  <c r="R69" i="1" l="1"/>
  <c r="V38" i="1"/>
  <c r="U38" i="1"/>
  <c r="O8" i="1"/>
  <c r="V8" i="1" l="1"/>
  <c r="U33" i="1"/>
  <c r="O6" i="1"/>
  <c r="V6" i="1" l="1"/>
  <c r="T59" i="1" l="1"/>
  <c r="S59" i="1"/>
  <c r="I59" i="1"/>
  <c r="U59" i="1" s="1"/>
  <c r="H18" i="6"/>
  <c r="Q59" i="1"/>
  <c r="P59" i="1"/>
  <c r="R59" i="1" s="1"/>
  <c r="G18" i="6"/>
  <c r="I18" i="6" s="1"/>
  <c r="U18" i="6" s="1"/>
  <c r="S18" i="6" l="1"/>
  <c r="P18" i="6"/>
  <c r="T18" i="6"/>
  <c r="Q18" i="6"/>
  <c r="R18" i="6" l="1"/>
  <c r="S58" i="1"/>
  <c r="I58" i="1"/>
  <c r="U58" i="1" s="1"/>
  <c r="T58" i="1"/>
  <c r="Q58" i="1"/>
  <c r="Q56" i="1"/>
  <c r="H8" i="1"/>
  <c r="T8" i="1" s="1"/>
  <c r="G17" i="6"/>
  <c r="H56" i="1"/>
  <c r="H6" i="1" s="1"/>
  <c r="H17" i="6"/>
  <c r="H15" i="6" s="1"/>
  <c r="T15" i="6" s="1"/>
  <c r="T6" i="6" s="1"/>
  <c r="Q17" i="6"/>
  <c r="Q15" i="6" s="1"/>
  <c r="Q8" i="6"/>
  <c r="Q6" i="6" s="1"/>
  <c r="Q6" i="1" l="1"/>
  <c r="I17" i="6"/>
  <c r="U17" i="6" s="1"/>
  <c r="H8" i="6"/>
  <c r="S17" i="6"/>
  <c r="Q8" i="1"/>
  <c r="T17" i="6"/>
  <c r="T56" i="1"/>
  <c r="T6" i="1" s="1"/>
  <c r="T8" i="6" l="1"/>
  <c r="H6" i="6"/>
  <c r="S57" i="1"/>
  <c r="I57" i="1"/>
  <c r="U57" i="1" s="1"/>
  <c r="G8" i="1"/>
  <c r="S8" i="1" s="1"/>
  <c r="I8" i="1"/>
  <c r="U8" i="1" s="1"/>
  <c r="G56" i="1"/>
  <c r="G6" i="1" s="1"/>
  <c r="I6" i="1" s="1"/>
  <c r="U6" i="1" s="1"/>
  <c r="G16" i="6"/>
  <c r="I16" i="6" s="1"/>
  <c r="U16" i="6" s="1"/>
  <c r="S56" i="1" l="1"/>
  <c r="S6" i="1" s="1"/>
  <c r="I56" i="1"/>
  <c r="U56" i="1" s="1"/>
  <c r="G8" i="6"/>
  <c r="G15" i="6"/>
  <c r="S16" i="6"/>
  <c r="S8" i="6"/>
  <c r="I8" i="6" l="1"/>
  <c r="U8" i="6" s="1"/>
  <c r="G6" i="6"/>
  <c r="I6" i="6" s="1"/>
  <c r="U6" i="6" s="1"/>
  <c r="I15" i="6"/>
  <c r="U15" i="6" s="1"/>
  <c r="S15" i="6"/>
  <c r="S6" i="6" s="1"/>
  <c r="L58" i="1"/>
  <c r="P58" i="1"/>
  <c r="R58" i="1" s="1"/>
  <c r="J17" i="6"/>
  <c r="L17" i="6" s="1"/>
  <c r="P17" i="6" l="1"/>
  <c r="R17" i="6" s="1"/>
  <c r="J8" i="1"/>
  <c r="L8" i="1" s="1"/>
  <c r="L57" i="1"/>
  <c r="P8" i="1"/>
  <c r="R8" i="1" s="1"/>
  <c r="J16" i="6"/>
  <c r="J15" i="6" s="1"/>
  <c r="L15" i="6" s="1"/>
  <c r="J8" i="6"/>
  <c r="J6" i="6" s="1"/>
  <c r="L6" i="6" s="1"/>
  <c r="J56" i="1"/>
  <c r="L56" i="1" s="1"/>
  <c r="P57" i="1"/>
  <c r="R57" i="1" s="1"/>
  <c r="J6" i="1" l="1"/>
  <c r="L6" i="1" s="1"/>
  <c r="L16" i="6"/>
  <c r="P16" i="6"/>
  <c r="R16" i="6" s="1"/>
  <c r="P56" i="1"/>
  <c r="L8" i="6"/>
  <c r="P8" i="6"/>
  <c r="P15" i="6" l="1"/>
  <c r="R15" i="6" s="1"/>
  <c r="P6" i="6"/>
  <c r="R6" i="6" s="1"/>
  <c r="R8" i="6"/>
  <c r="P6" i="1"/>
  <c r="R6" i="1" s="1"/>
  <c r="R56" i="1"/>
</calcChain>
</file>

<file path=xl/comments1.xml><?xml version="1.0" encoding="utf-8"?>
<comments xmlns="http://schemas.openxmlformats.org/spreadsheetml/2006/main">
  <authors>
    <author>JOSE PABLO CORTES TORRES</author>
  </authors>
  <commentList>
    <comment ref="D4" authorId="0" shapeId="0">
      <text>
        <r>
          <rPr>
            <sz val="9"/>
            <color indexed="81"/>
            <rFont val="Tahoma"/>
            <family val="2"/>
          </rPr>
          <t>Los recursos Convenidos o Asignados son los que atraves de un instrumento jurídico oficial, Convenio, Acuerdo, Anexo u Oficio por la UR se hayan destinado al Programa y Componente</t>
        </r>
      </text>
    </comment>
    <comment ref="G4" authorId="0" shapeId="0">
      <text>
        <r>
          <rPr>
            <b/>
            <sz val="9"/>
            <color indexed="81"/>
            <rFont val="Tahoma"/>
            <family val="2"/>
          </rPr>
          <t>Los recursos Radicados son aquellos que mediante una CLC, o pago directo de apoyos se hayan depositado u otorgado, a la Instancia Ejecutora o directamente al Beneficiario.</t>
        </r>
        <r>
          <rPr>
            <sz val="9"/>
            <color indexed="81"/>
            <rFont val="Tahoma"/>
            <family val="2"/>
          </rPr>
          <t xml:space="preserve">
</t>
        </r>
      </text>
    </comment>
    <comment ref="J4" authorId="0" shapeId="0">
      <text>
        <r>
          <rPr>
            <b/>
            <sz val="9"/>
            <color indexed="81"/>
            <rFont val="Tahoma"/>
            <family val="2"/>
          </rPr>
          <t xml:space="preserve">LEY FEDERAL DE PRESUPUESTO Y RESPONSABILIDAD HACENDARIA
TÍTULO PRIMERO
Disposiciones Generales
CAPÍTULO I
Objeto y Definiciones de la Ley, Reglas Generales y Ejecutores del Gasto
</t>
        </r>
        <r>
          <rPr>
            <sz val="9"/>
            <color indexed="81"/>
            <rFont val="Tahoma"/>
            <family val="2"/>
          </rPr>
          <t xml:space="preserve">Artículo 2.- Para efectos de esta Ley, se entenderá por:
XXXVI. Presupuesto devengado: el reconocimiento de las obligaciones de pago por parte de los ejecutores de gasto a favor de terceros, por los compromisos o requisitos cumplidos por éstos conforme a las disposiciones aplicables, así como de las obligaciones de pago que se derivan por mandato de tratados, leyes o decretos, así como resoluciones y sentencias definitivas, y las erogaciones a que se refiere el artículo 49 de esta Ley;
</t>
        </r>
      </text>
    </comment>
    <comment ref="M4" authorId="0" shapeId="0">
      <text>
        <r>
          <rPr>
            <b/>
            <sz val="9"/>
            <color indexed="81"/>
            <rFont val="Tahoma"/>
            <family val="2"/>
          </rPr>
          <t xml:space="preserve">LEY FEDERAL DE PRESUPUESTO Y RESPONSABILIDAD HACENDARIA
</t>
        </r>
        <r>
          <rPr>
            <sz val="9"/>
            <color indexed="81"/>
            <rFont val="Tahoma"/>
            <family val="2"/>
          </rPr>
          <t xml:space="preserve">Artículo 54.- Una vez concluida la vigencia de un Presupuesto de Egresos sólo procederá hacer pagos, con base en él por los conceptos efectivamente devengados en el año que corresponda, siempre que se hubieren contabilizado debida y oportunamente las operaciones correspondientes, hayan estado contempladas en el Presupuesto de Egresos, y se hubiere presentado el informe a que se refiere el artículo anterior, así como los correspondientes al costo financiero de la deuda pública.
Las erogaciones previstas en el Presupuesto de Egresos que no se encuentren devengadas al 31 de diciembre, no podrán ejercerse.
</t>
        </r>
        <r>
          <rPr>
            <sz val="9"/>
            <color indexed="81"/>
            <rFont val="Tahoma"/>
            <family val="2"/>
          </rPr>
          <t xml:space="preserve">
</t>
        </r>
      </text>
    </comment>
    <comment ref="P4" authorId="0" shapeId="0">
      <text>
        <r>
          <rPr>
            <b/>
            <sz val="9"/>
            <color indexed="81"/>
            <rFont val="Tahoma"/>
            <family val="2"/>
          </rPr>
          <t xml:space="preserve">LEY FEDERAL DE PRESUPUESTO Y RESPONSABILIDAD HACENDARIA
</t>
        </r>
        <r>
          <rPr>
            <sz val="9"/>
            <color indexed="81"/>
            <rFont val="Tahoma"/>
            <family val="2"/>
          </rPr>
          <t xml:space="preserve">Artículo 54.- Una vez concluida la vigencia de un Presupuesto de Egresos sólo procederá hacer pagos, con base en él por los conceptos efectivamente devengados en el año que corresponda, siempre que se hubieren contabilizado debida y oportunamente las operaciones correspondientes, hayan estado contempladas en el Presupuesto de Egresos, y se hubiere presentado el informe a que se refiere el artículo anterior, así como los correspondientes al costo financiero de la deuda pública.
Las erogaciones previstas en el Presupuesto de Egresos que no se encuentren devengadas al 31 de diciembre, no podrán ejercerse.
</t>
        </r>
        <r>
          <rPr>
            <sz val="9"/>
            <color indexed="81"/>
            <rFont val="Tahoma"/>
            <family val="2"/>
          </rPr>
          <t xml:space="preserve">
</t>
        </r>
      </text>
    </comment>
  </commentList>
</comments>
</file>

<file path=xl/comments2.xml><?xml version="1.0" encoding="utf-8"?>
<comments xmlns="http://schemas.openxmlformats.org/spreadsheetml/2006/main">
  <authors>
    <author>JOSE PABLO CORTES TORRES</author>
  </authors>
  <commentList>
    <comment ref="D4" authorId="0" shapeId="0">
      <text>
        <r>
          <rPr>
            <sz val="9"/>
            <color indexed="81"/>
            <rFont val="Tahoma"/>
            <family val="2"/>
          </rPr>
          <t>Los recursos Convenidos o Asignados son los que atraves de un instrumento jurídico oficial, Convenio, Acuerdo, Anexo u Oficio por la UR se hayan destinado al Programa y Componente</t>
        </r>
      </text>
    </comment>
    <comment ref="G4" authorId="0" shapeId="0">
      <text>
        <r>
          <rPr>
            <b/>
            <sz val="9"/>
            <color indexed="81"/>
            <rFont val="Tahoma"/>
            <family val="2"/>
          </rPr>
          <t>Los recursos Radicados son aquellos que mediante una CLC, o pago directo de apoyos se hayan depositado u otorgado, a la Instancia Ejecutora o directamente al Beneficiario.</t>
        </r>
        <r>
          <rPr>
            <sz val="9"/>
            <color indexed="81"/>
            <rFont val="Tahoma"/>
            <family val="2"/>
          </rPr>
          <t xml:space="preserve">
</t>
        </r>
      </text>
    </comment>
    <comment ref="J4" authorId="0" shapeId="0">
      <text>
        <r>
          <rPr>
            <b/>
            <sz val="9"/>
            <color indexed="81"/>
            <rFont val="Tahoma"/>
            <family val="2"/>
          </rPr>
          <t xml:space="preserve">LEY FEDERAL DE PRESUPUESTO Y RESPONSABILIDAD HACENDARIA
TÍTULO PRIMERO
Disposiciones Generales
CAPÍTULO I
Objeto y Definiciones de la Ley, Reglas Generales y Ejecutores del Gasto
</t>
        </r>
        <r>
          <rPr>
            <sz val="9"/>
            <color indexed="81"/>
            <rFont val="Tahoma"/>
            <family val="2"/>
          </rPr>
          <t xml:space="preserve">Artículo 2.- Para efectos de esta Ley, se entenderá por:
XXXVI. Presupuesto devengado: el reconocimiento de las obligaciones de pago por parte de los ejecutores de gasto a favor de terceros, por los compromisos o requisitos cumplidos por éstos conforme a las disposiciones aplicables, así como de las obligaciones de pago que se derivan por mandato de tratados, leyes o decretos, así como resoluciones y sentencias definitivas, y las erogaciones a que se refiere el artículo 49 de esta Ley;
</t>
        </r>
      </text>
    </comment>
    <comment ref="M4" authorId="0" shapeId="0">
      <text>
        <r>
          <rPr>
            <b/>
            <sz val="9"/>
            <color indexed="81"/>
            <rFont val="Tahoma"/>
            <family val="2"/>
          </rPr>
          <t xml:space="preserve">LEY FEDERAL DE PRESUPUESTO Y RESPONSABILIDAD HACENDARIA
</t>
        </r>
        <r>
          <rPr>
            <sz val="9"/>
            <color indexed="81"/>
            <rFont val="Tahoma"/>
            <family val="2"/>
          </rPr>
          <t xml:space="preserve">Artículo 54.- Una vez concluida la vigencia de un Presupuesto de Egresos sólo procederá hacer pagos, con base en él por los conceptos efectivamente devengados en el año que corresponda, siempre que se hubieren contabilizado debida y oportunamente las operaciones correspondientes, hayan estado contempladas en el Presupuesto de Egresos, y se hubiere presentado el informe a que se refiere el artículo anterior, así como los correspondientes al costo financiero de la deuda pública.
Las erogaciones previstas en el Presupuesto de Egresos que no se encuentren devengadas al 31 de diciembre, no podrán ejercerse.
</t>
        </r>
        <r>
          <rPr>
            <sz val="9"/>
            <color indexed="81"/>
            <rFont val="Tahoma"/>
            <family val="2"/>
          </rPr>
          <t xml:space="preserve">
</t>
        </r>
      </text>
    </comment>
    <comment ref="P4" authorId="0" shapeId="0">
      <text>
        <r>
          <rPr>
            <b/>
            <sz val="9"/>
            <color indexed="81"/>
            <rFont val="Tahoma"/>
            <family val="2"/>
          </rPr>
          <t xml:space="preserve">LEY FEDERAL DE PRESUPUESTO Y RESPONSABILIDAD HACENDARIA
</t>
        </r>
        <r>
          <rPr>
            <sz val="9"/>
            <color indexed="81"/>
            <rFont val="Tahoma"/>
            <family val="2"/>
          </rPr>
          <t xml:space="preserve">Artículo 54.- Una vez concluida la vigencia de un Presupuesto de Egresos sólo procederá hacer pagos, con base en él por los conceptos efectivamente devengados en el año que corresponda, siempre que se hubieren contabilizado debida y oportunamente las operaciones correspondientes, hayan estado contempladas en el Presupuesto de Egresos, y se hubiere presentado el informe a que se refiere el artículo anterior, así como los correspondientes al costo financiero de la deuda pública.
Las erogaciones previstas en el Presupuesto de Egresos que no se encuentren devengadas al 31 de diciembre, no podrán ejercerse.
</t>
        </r>
        <r>
          <rPr>
            <sz val="9"/>
            <color indexed="81"/>
            <rFont val="Tahoma"/>
            <family val="2"/>
          </rPr>
          <t xml:space="preserve">
</t>
        </r>
      </text>
    </comment>
  </commentList>
</comments>
</file>

<file path=xl/sharedStrings.xml><?xml version="1.0" encoding="utf-8"?>
<sst xmlns="http://schemas.openxmlformats.org/spreadsheetml/2006/main" count="293" uniqueCount="114">
  <si>
    <t>Avance Financiero</t>
  </si>
  <si>
    <t>Fecha de Corte:</t>
  </si>
  <si>
    <t>Convenido y/o Asignado</t>
  </si>
  <si>
    <t>Radicado</t>
  </si>
  <si>
    <t>Devengado</t>
  </si>
  <si>
    <t>Pagado</t>
  </si>
  <si>
    <r>
      <t xml:space="preserve">Saldo </t>
    </r>
    <r>
      <rPr>
        <b/>
        <sz val="9"/>
        <color theme="0"/>
        <rFont val="Arial"/>
        <family val="2"/>
      </rPr>
      <t>(Radicado - (Devengado + Pagado))</t>
    </r>
  </si>
  <si>
    <t>Porcentaje de Avance</t>
  </si>
  <si>
    <t>Totales</t>
  </si>
  <si>
    <t xml:space="preserve"> Federal</t>
  </si>
  <si>
    <t>Estatal</t>
  </si>
  <si>
    <t>Total</t>
  </si>
  <si>
    <t>Federal</t>
  </si>
  <si>
    <t>Total R</t>
  </si>
  <si>
    <t>Total C</t>
  </si>
  <si>
    <t>Clave</t>
  </si>
  <si>
    <t>Programa / Componente</t>
  </si>
  <si>
    <t>UR</t>
  </si>
  <si>
    <t>A</t>
  </si>
  <si>
    <t>FOFAE</t>
  </si>
  <si>
    <t>Programa de Fomento a la Agricultura</t>
  </si>
  <si>
    <t>B</t>
  </si>
  <si>
    <t>C</t>
  </si>
  <si>
    <t>D</t>
  </si>
  <si>
    <t>E</t>
  </si>
  <si>
    <t>Programa de Fomento Ganadero</t>
  </si>
  <si>
    <t>Programa de Fomento a la Productividad Pesquera y Acuícola</t>
  </si>
  <si>
    <t>Programa de Sanidad e Inocuidad Agroalimentaria</t>
  </si>
  <si>
    <t>Campañas Fitozoosanitarias</t>
  </si>
  <si>
    <t>Inocuidad Agroalimentaria, Acuícola y Pesquera</t>
  </si>
  <si>
    <t>SENASICA DGIAAP - FOFAE</t>
  </si>
  <si>
    <t>Programa de Concurrencia con las Entidades Federativas</t>
  </si>
  <si>
    <t>Infraestructura, Equipamiento, Maquinaria y Material Biológico</t>
  </si>
  <si>
    <t>CGD - FOFAE</t>
  </si>
  <si>
    <t>Paquetes Tecnológicos Agrícolas, Pecuarios, de Pesca y Acuícolas</t>
  </si>
  <si>
    <t>Capacidades Técnico-Productivas y Organizacionales</t>
  </si>
  <si>
    <t>Sistema Nacional de Información para el Desarrollo Rural Sustentable</t>
  </si>
  <si>
    <t>Información Estadística y Estudios (SNIDRUS)</t>
  </si>
  <si>
    <t>SIAP - FOFAE</t>
  </si>
  <si>
    <t>Otros Programas -Componentes y/o Proyectos Estratégicos</t>
  </si>
  <si>
    <t>(Anotar Nombre Programa, Componente o Proyecto acorde al Instrumento de Autorización)</t>
  </si>
  <si>
    <t>(Anotar acrónimo de UR)</t>
  </si>
  <si>
    <t>Presupuesto 2019</t>
  </si>
  <si>
    <t>Convenio de Coordinación para el Desarrollo Rural Sustentable y Anexo Técnico de Ejecución 2019;  Anexo 11.1 DPEF 2019, - FOFAE.</t>
  </si>
  <si>
    <t>Programa Crédito Ganadero a la Palabra</t>
  </si>
  <si>
    <t>Repoblamiento de Hato Pecuario</t>
  </si>
  <si>
    <t>Equipamiento y Obras de Infraestructura Pecuaria</t>
  </si>
  <si>
    <t>Complementos Alimenticios</t>
  </si>
  <si>
    <t>Servicios Técnicos</t>
  </si>
  <si>
    <t>Fertilizante</t>
  </si>
  <si>
    <t>Programa de Desarrollo Rural</t>
  </si>
  <si>
    <t>Desarrollo de Capacitación, Extensión y Asesoría Rural</t>
  </si>
  <si>
    <t>Integración Económica de las Cadenas Productivas</t>
  </si>
  <si>
    <t>Fortalecimiento de las Unidades de Producción Familiar</t>
  </si>
  <si>
    <t>Investigación y Transferencia de Tecnología</t>
  </si>
  <si>
    <t>Programa de Fertilizantes</t>
  </si>
  <si>
    <t xml:space="preserve">Programa de Precios de Garantía a Productos Alimentarios Básicos </t>
  </si>
  <si>
    <t>Programa Producción para el Bienestar</t>
  </si>
  <si>
    <t>Capitalización Productiva Agrícola</t>
  </si>
  <si>
    <t>Estrategias Integrales de Pólitica Pública Agrícola</t>
  </si>
  <si>
    <t>Investigación, Innovación y Desarrollo Tecnológico Agrícola</t>
  </si>
  <si>
    <t>Mejoramiento Productivo de Suelo y Agua</t>
  </si>
  <si>
    <t>Energías Renovables</t>
  </si>
  <si>
    <t>Impulso a la Capitalización</t>
  </si>
  <si>
    <t>Paquetes Productivos Pesqueros y Acuícola</t>
  </si>
  <si>
    <t>Capitalización Productiva Pecuaria</t>
  </si>
  <si>
    <t>Estrategias Integrales para la Cadena Productiva</t>
  </si>
  <si>
    <t>Investigación, Innovación y Desarrollo Tecnológico Pecuarios</t>
  </si>
  <si>
    <t>Sustentabilidad Pecuaria</t>
  </si>
  <si>
    <t>F</t>
  </si>
  <si>
    <t>Acceso al Financiamiento</t>
  </si>
  <si>
    <t>Activos Productivos y Agrologística</t>
  </si>
  <si>
    <t>Cerfificación y Normalización Agroalimentaria</t>
  </si>
  <si>
    <t>Desarrollo Productivo del Sur Sureste y Zonas Económicas Especiales</t>
  </si>
  <si>
    <t>Fortalecimiento a la Cadena Productiva</t>
  </si>
  <si>
    <t>Riesgo Compartido</t>
  </si>
  <si>
    <t>Inspección y Vigilancia Epidemiológica, de Plagas y Enefermedades Reglamentadas no Cuarentenarias</t>
  </si>
  <si>
    <t>Vigilancia Epidemiológica, de Plagas y Enefermedades Reglamentadas Cuarentenarias</t>
  </si>
  <si>
    <t>Programa de Acciones Complamentarias para Mejorar las Sanidades</t>
  </si>
  <si>
    <t>Fondo SAGARPA-CONACYT</t>
  </si>
  <si>
    <t>Sistema Nacional de Investigación Agrícola</t>
  </si>
  <si>
    <t xml:space="preserve">CGG </t>
  </si>
  <si>
    <t>DGPDT</t>
  </si>
  <si>
    <t>SEGALMEX</t>
  </si>
  <si>
    <t>Sistema Integral para el Desarrollo Sustentable de la Caña de Azúcar (SIDESCA)</t>
  </si>
  <si>
    <t>DGOEP</t>
  </si>
  <si>
    <t>DGFA</t>
  </si>
  <si>
    <t>DGFA - DGPDT</t>
  </si>
  <si>
    <t>DGFNB</t>
  </si>
  <si>
    <t>FIRCO</t>
  </si>
  <si>
    <t>SENASICA DGSA - FOFAE</t>
  </si>
  <si>
    <t>SENASICA DGIF - FOFAE</t>
  </si>
  <si>
    <t>SENASICA DGSV - FOFAE</t>
  </si>
  <si>
    <t>CONAPESCA</t>
  </si>
  <si>
    <t xml:space="preserve">SIAP </t>
  </si>
  <si>
    <t>No.</t>
  </si>
  <si>
    <t>SENASICA</t>
  </si>
  <si>
    <t>SDR - FOFAE</t>
  </si>
  <si>
    <t xml:space="preserve"> SDR - FOFAE</t>
  </si>
  <si>
    <t>Programa de Agromercados Sociales y Sustentables</t>
  </si>
  <si>
    <t>Incentivos a la Comercialización</t>
  </si>
  <si>
    <t>Incentivos a la Infraestructura de Almacenamiento de Granos y Servicios de Información para la Competitividad Agrícola</t>
  </si>
  <si>
    <t>DFA - ASERCA</t>
  </si>
  <si>
    <t xml:space="preserve">Precios de Garantía a Productos Alimentarios Básicos </t>
  </si>
  <si>
    <t>SADER - CONACYT</t>
  </si>
  <si>
    <t>Producción para el Bienestar</t>
  </si>
  <si>
    <t>Desarrollo de la Acuacultura</t>
  </si>
  <si>
    <t>Ordenamiento y Vigilancia Pesquera y Acuícola</t>
  </si>
  <si>
    <t>Fomento al Consumo</t>
  </si>
  <si>
    <t>FND</t>
  </si>
  <si>
    <t>Programa de Productividad  y Competitividad Agroalimentaria</t>
  </si>
  <si>
    <t>Entidad Federativa: San Luis Potosí</t>
  </si>
  <si>
    <t xml:space="preserve">El día 28 de Junio, se ha recibido una nueva radicación federal para el Programa de Sanidad e Inocuidad Agroalimentaria, sin embargo no es posible desagregarla por no contar con la CLC; $24,757,500.00. </t>
  </si>
  <si>
    <t xml:space="preserve">Los gastos de operación de desarrollo Rural, se cargarón en el componente de Fortalecimiento de las UPF, toda vez, que el anexo es general.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</si>
</sst>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21" x14ac:knownFonts="1">
    <font>
      <sz val="11"/>
      <color theme="1"/>
      <name val="Calibri"/>
      <family val="2"/>
      <scheme val="minor"/>
    </font>
    <font>
      <sz val="11"/>
      <color theme="1"/>
      <name val="Calibri"/>
      <family val="2"/>
      <scheme val="minor"/>
    </font>
    <font>
      <sz val="10"/>
      <name val="Arial"/>
      <family val="2"/>
    </font>
    <font>
      <b/>
      <sz val="18"/>
      <name val="Arial"/>
      <family val="2"/>
    </font>
    <font>
      <b/>
      <sz val="14"/>
      <name val="Arial"/>
      <family val="2"/>
    </font>
    <font>
      <b/>
      <sz val="20"/>
      <name val="Arial"/>
      <family val="2"/>
    </font>
    <font>
      <b/>
      <sz val="10"/>
      <name val="Arial"/>
      <family val="2"/>
    </font>
    <font>
      <b/>
      <sz val="10"/>
      <color rgb="FFFF0000"/>
      <name val="Arial"/>
      <family val="2"/>
    </font>
    <font>
      <b/>
      <sz val="12"/>
      <color theme="0"/>
      <name val="Arial"/>
      <family val="2"/>
    </font>
    <font>
      <b/>
      <sz val="9"/>
      <color theme="0"/>
      <name val="Arial"/>
      <family val="2"/>
    </font>
    <font>
      <b/>
      <sz val="12"/>
      <color theme="1"/>
      <name val="Arial"/>
      <family val="2"/>
    </font>
    <font>
      <b/>
      <sz val="10"/>
      <color theme="1"/>
      <name val="Arial"/>
      <family val="2"/>
    </font>
    <font>
      <b/>
      <sz val="8"/>
      <color theme="1"/>
      <name val="Arial"/>
      <family val="2"/>
    </font>
    <font>
      <b/>
      <sz val="10"/>
      <color theme="0"/>
      <name val="Arial"/>
      <family val="2"/>
    </font>
    <font>
      <b/>
      <sz val="8"/>
      <color theme="0"/>
      <name val="Arial"/>
      <family val="2"/>
    </font>
    <font>
      <b/>
      <sz val="8"/>
      <name val="Arial"/>
      <family val="2"/>
    </font>
    <font>
      <sz val="8"/>
      <name val="Arial"/>
      <family val="2"/>
    </font>
    <font>
      <sz val="10"/>
      <color theme="1"/>
      <name val="Arial"/>
      <family val="2"/>
    </font>
    <font>
      <sz val="8"/>
      <color theme="0"/>
      <name val="Arial"/>
      <family val="2"/>
    </font>
    <font>
      <sz val="9"/>
      <color indexed="81"/>
      <name val="Tahoma"/>
      <family val="2"/>
    </font>
    <font>
      <b/>
      <sz val="9"/>
      <color indexed="81"/>
      <name val="Tahoma"/>
      <family val="2"/>
    </font>
  </fonts>
  <fills count="13">
    <fill>
      <patternFill patternType="none"/>
    </fill>
    <fill>
      <patternFill patternType="gray125"/>
    </fill>
    <fill>
      <patternFill patternType="solid">
        <fgColor theme="0"/>
        <bgColor indexed="64"/>
      </patternFill>
    </fill>
    <fill>
      <patternFill patternType="solid">
        <fgColor rgb="FF00B050"/>
        <bgColor indexed="64"/>
      </patternFill>
    </fill>
    <fill>
      <patternFill patternType="solid">
        <fgColor theme="6" tint="0.59999389629810485"/>
        <bgColor indexed="64"/>
      </patternFill>
    </fill>
    <fill>
      <patternFill patternType="solid">
        <fgColor theme="9"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theme="9" tint="0.59999389629810485"/>
        <bgColor indexed="64"/>
      </patternFill>
    </fill>
    <fill>
      <patternFill patternType="solid">
        <fgColor rgb="FFFFFF00"/>
        <bgColor indexed="64"/>
      </patternFill>
    </fill>
  </fills>
  <borders count="3">
    <border>
      <left/>
      <right/>
      <top/>
      <bottom/>
      <diagonal/>
    </border>
    <border>
      <left style="double">
        <color auto="1"/>
      </left>
      <right style="double">
        <color auto="1"/>
      </right>
      <top style="double">
        <color auto="1"/>
      </top>
      <bottom style="double">
        <color auto="1"/>
      </bottom>
      <diagonal/>
    </border>
    <border>
      <left style="thin">
        <color auto="1"/>
      </left>
      <right style="thin">
        <color auto="1"/>
      </right>
      <top style="thin">
        <color auto="1"/>
      </top>
      <bottom style="thin">
        <color auto="1"/>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43" fontId="2" fillId="0" borderId="0" applyFont="0" applyFill="0" applyBorder="0" applyAlignment="0" applyProtection="0"/>
  </cellStyleXfs>
  <cellXfs count="84">
    <xf numFmtId="0" fontId="0" fillId="0" borderId="0" xfId="0"/>
    <xf numFmtId="0" fontId="2" fillId="0" borderId="0" xfId="3"/>
    <xf numFmtId="0" fontId="5" fillId="2" borderId="0" xfId="3" applyFont="1" applyFill="1" applyAlignment="1">
      <alignment vertical="center"/>
    </xf>
    <xf numFmtId="0" fontId="2" fillId="2" borderId="0" xfId="3" applyFill="1" applyAlignment="1">
      <alignment vertical="center"/>
    </xf>
    <xf numFmtId="43" fontId="0" fillId="2" borderId="0" xfId="4" applyFont="1" applyFill="1" applyAlignment="1">
      <alignment vertical="center"/>
    </xf>
    <xf numFmtId="164" fontId="2" fillId="2" borderId="0" xfId="3" applyNumberFormat="1" applyFill="1" applyAlignment="1">
      <alignment vertical="center"/>
    </xf>
    <xf numFmtId="0" fontId="2" fillId="0" borderId="0" xfId="3" applyAlignment="1">
      <alignment vertical="center"/>
    </xf>
    <xf numFmtId="164" fontId="6" fillId="2" borderId="0" xfId="3" applyNumberFormat="1" applyFont="1" applyFill="1" applyAlignment="1">
      <alignment vertical="center"/>
    </xf>
    <xf numFmtId="164" fontId="7" fillId="2" borderId="0" xfId="3" applyNumberFormat="1" applyFont="1" applyFill="1" applyAlignment="1">
      <alignment vertical="center"/>
    </xf>
    <xf numFmtId="164" fontId="6" fillId="2" borderId="0" xfId="3" applyNumberFormat="1" applyFont="1" applyFill="1" applyAlignment="1">
      <alignment horizontal="right" vertical="center"/>
    </xf>
    <xf numFmtId="14" fontId="7" fillId="2" borderId="0" xfId="3" applyNumberFormat="1" applyFont="1" applyFill="1" applyAlignment="1">
      <alignment vertical="center"/>
    </xf>
    <xf numFmtId="0" fontId="17" fillId="0" borderId="2" xfId="3" applyFont="1" applyBorder="1" applyAlignment="1">
      <alignment horizontal="left" vertical="center" wrapText="1"/>
    </xf>
    <xf numFmtId="164" fontId="16" fillId="2" borderId="2" xfId="1" applyNumberFormat="1" applyFont="1" applyFill="1" applyBorder="1" applyAlignment="1">
      <alignment horizontal="right" vertical="center"/>
    </xf>
    <xf numFmtId="164" fontId="16" fillId="4" borderId="2" xfId="1" applyNumberFormat="1" applyFont="1" applyFill="1" applyBorder="1" applyAlignment="1">
      <alignment horizontal="right" vertical="center"/>
    </xf>
    <xf numFmtId="164" fontId="16" fillId="9" borderId="2" xfId="1" applyNumberFormat="1" applyFont="1" applyFill="1" applyBorder="1" applyAlignment="1">
      <alignment horizontal="right" vertical="center"/>
    </xf>
    <xf numFmtId="0" fontId="17" fillId="2" borderId="2" xfId="3" applyFont="1" applyFill="1" applyBorder="1" applyAlignment="1">
      <alignment horizontal="left" vertical="center"/>
    </xf>
    <xf numFmtId="9" fontId="16" fillId="2" borderId="2" xfId="2" applyNumberFormat="1" applyFont="1" applyFill="1" applyBorder="1" applyAlignment="1">
      <alignment vertical="center"/>
    </xf>
    <xf numFmtId="0" fontId="2" fillId="2" borderId="0" xfId="3" applyFont="1" applyFill="1" applyBorder="1" applyAlignment="1">
      <alignment horizontal="center" vertical="center"/>
    </xf>
    <xf numFmtId="0" fontId="17" fillId="2" borderId="0" xfId="3" applyFont="1" applyFill="1" applyBorder="1" applyAlignment="1">
      <alignment horizontal="left" vertical="center" wrapText="1"/>
    </xf>
    <xf numFmtId="49" fontId="6" fillId="2" borderId="0" xfId="3" applyNumberFormat="1" applyFont="1" applyFill="1" applyBorder="1" applyAlignment="1">
      <alignment horizontal="center" vertical="center"/>
    </xf>
    <xf numFmtId="164" fontId="16" fillId="2" borderId="0" xfId="1" applyNumberFormat="1" applyFont="1" applyFill="1" applyBorder="1" applyAlignment="1">
      <alignment horizontal="right" vertical="center"/>
    </xf>
    <xf numFmtId="9" fontId="16" fillId="2" borderId="0" xfId="2" applyNumberFormat="1" applyFont="1" applyFill="1" applyBorder="1" applyAlignment="1">
      <alignment vertical="center"/>
    </xf>
    <xf numFmtId="9" fontId="15" fillId="2" borderId="0" xfId="2" applyNumberFormat="1" applyFont="1" applyFill="1" applyBorder="1" applyAlignment="1">
      <alignment vertical="center"/>
    </xf>
    <xf numFmtId="0" fontId="2" fillId="10" borderId="0" xfId="3" applyFill="1"/>
    <xf numFmtId="164" fontId="16" fillId="6" borderId="2" xfId="1" applyNumberFormat="1" applyFont="1" applyFill="1" applyBorder="1" applyAlignment="1">
      <alignment horizontal="right" vertical="center"/>
    </xf>
    <xf numFmtId="0" fontId="2" fillId="2" borderId="2" xfId="3" applyFont="1" applyFill="1" applyBorder="1" applyAlignment="1">
      <alignment horizontal="left" vertical="center" wrapText="1"/>
    </xf>
    <xf numFmtId="0" fontId="2" fillId="0" borderId="1" xfId="3" applyBorder="1"/>
    <xf numFmtId="164" fontId="16" fillId="0" borderId="2" xfId="1" applyNumberFormat="1" applyFont="1" applyFill="1" applyBorder="1" applyAlignment="1">
      <alignment horizontal="right" vertical="center"/>
    </xf>
    <xf numFmtId="9" fontId="16" fillId="0" borderId="2" xfId="2" applyNumberFormat="1" applyFont="1" applyFill="1" applyBorder="1" applyAlignment="1">
      <alignment vertical="center"/>
    </xf>
    <xf numFmtId="0" fontId="12" fillId="0" borderId="2" xfId="3" applyFont="1" applyFill="1" applyBorder="1" applyAlignment="1">
      <alignment horizontal="center" vertical="center" wrapText="1"/>
    </xf>
    <xf numFmtId="0" fontId="12" fillId="11" borderId="2" xfId="3" applyFont="1" applyFill="1" applyBorder="1" applyAlignment="1">
      <alignment horizontal="center" vertical="center" wrapText="1"/>
    </xf>
    <xf numFmtId="0" fontId="12" fillId="11" borderId="2" xfId="3" applyFont="1" applyFill="1" applyBorder="1" applyAlignment="1">
      <alignment horizontal="center" vertical="center"/>
    </xf>
    <xf numFmtId="0" fontId="12" fillId="0" borderId="2" xfId="3" applyFont="1" applyFill="1" applyBorder="1" applyAlignment="1">
      <alignment horizontal="center" vertical="center"/>
    </xf>
    <xf numFmtId="0" fontId="2" fillId="0" borderId="0" xfId="3" applyBorder="1"/>
    <xf numFmtId="0" fontId="6" fillId="0" borderId="2" xfId="3" applyFont="1" applyFill="1" applyBorder="1" applyAlignment="1">
      <alignment horizontal="center" vertical="center"/>
    </xf>
    <xf numFmtId="0" fontId="17" fillId="0" borderId="2" xfId="3" applyFont="1" applyFill="1" applyBorder="1" applyAlignment="1">
      <alignment vertical="center"/>
    </xf>
    <xf numFmtId="0" fontId="2" fillId="0" borderId="2" xfId="3" applyBorder="1"/>
    <xf numFmtId="0" fontId="10" fillId="4" borderId="2" xfId="3" applyFont="1" applyFill="1" applyBorder="1" applyAlignment="1">
      <alignment horizontal="center" vertical="center" wrapText="1"/>
    </xf>
    <xf numFmtId="0" fontId="8" fillId="5" borderId="2" xfId="3" applyFont="1" applyFill="1" applyBorder="1" applyAlignment="1">
      <alignment horizontal="center" vertical="center" wrapText="1"/>
    </xf>
    <xf numFmtId="0" fontId="11" fillId="6" borderId="2" xfId="3" applyFont="1" applyFill="1" applyBorder="1" applyAlignment="1">
      <alignment horizontal="center" vertical="center"/>
    </xf>
    <xf numFmtId="0" fontId="6" fillId="7" borderId="2" xfId="3" applyFont="1" applyFill="1" applyBorder="1" applyAlignment="1">
      <alignment horizontal="center" vertical="center" wrapText="1"/>
    </xf>
    <xf numFmtId="164" fontId="12" fillId="6" borderId="2" xfId="1" applyNumberFormat="1" applyFont="1" applyFill="1" applyBorder="1" applyAlignment="1">
      <alignment horizontal="right" vertical="center"/>
    </xf>
    <xf numFmtId="0" fontId="12" fillId="6" borderId="2" xfId="2" applyNumberFormat="1" applyFont="1" applyFill="1" applyBorder="1" applyAlignment="1">
      <alignment vertical="center"/>
    </xf>
    <xf numFmtId="0" fontId="13" fillId="2" borderId="2" xfId="3" applyFont="1" applyFill="1" applyBorder="1" applyAlignment="1">
      <alignment horizontal="center" vertical="center"/>
    </xf>
    <xf numFmtId="164" fontId="14" fillId="2" borderId="2" xfId="1" applyNumberFormat="1" applyFont="1" applyFill="1" applyBorder="1" applyAlignment="1">
      <alignment horizontal="right" vertical="center"/>
    </xf>
    <xf numFmtId="9" fontId="14" fillId="2" borderId="2" xfId="2" applyNumberFormat="1" applyFont="1" applyFill="1" applyBorder="1" applyAlignment="1">
      <alignment vertical="center"/>
    </xf>
    <xf numFmtId="0" fontId="13" fillId="3" borderId="2" xfId="3" applyFont="1" applyFill="1" applyBorder="1" applyAlignment="1">
      <alignment horizontal="center" vertical="center"/>
    </xf>
    <xf numFmtId="0" fontId="13" fillId="3" borderId="2" xfId="3" applyFont="1" applyFill="1" applyBorder="1" applyAlignment="1">
      <alignment vertical="center" wrapText="1"/>
    </xf>
    <xf numFmtId="0" fontId="6" fillId="8" borderId="2" xfId="3" applyFont="1" applyFill="1" applyBorder="1" applyAlignment="1">
      <alignment horizontal="center" vertical="center" wrapText="1"/>
    </xf>
    <xf numFmtId="164" fontId="15" fillId="6" borderId="2" xfId="1" applyNumberFormat="1" applyFont="1" applyFill="1" applyBorder="1" applyAlignment="1">
      <alignment horizontal="right" vertical="center"/>
    </xf>
    <xf numFmtId="164" fontId="15" fillId="4" borderId="2" xfId="1" applyNumberFormat="1" applyFont="1" applyFill="1" applyBorder="1" applyAlignment="1">
      <alignment horizontal="right" vertical="center"/>
    </xf>
    <xf numFmtId="9" fontId="15" fillId="6" borderId="2" xfId="2" applyNumberFormat="1" applyFont="1" applyFill="1" applyBorder="1" applyAlignment="1">
      <alignment vertical="center"/>
    </xf>
    <xf numFmtId="0" fontId="6" fillId="6" borderId="2" xfId="3" applyFont="1" applyFill="1" applyBorder="1" applyAlignment="1">
      <alignment horizontal="center" vertical="center"/>
    </xf>
    <xf numFmtId="0" fontId="11" fillId="6" borderId="2" xfId="3" applyFont="1" applyFill="1" applyBorder="1" applyAlignment="1">
      <alignment vertical="center"/>
    </xf>
    <xf numFmtId="9" fontId="16" fillId="6" borderId="2" xfId="2" applyNumberFormat="1" applyFont="1" applyFill="1" applyBorder="1" applyAlignment="1">
      <alignment vertical="center"/>
    </xf>
    <xf numFmtId="49" fontId="2" fillId="2" borderId="2" xfId="3" applyNumberFormat="1" applyFont="1" applyFill="1" applyBorder="1" applyAlignment="1">
      <alignment horizontal="center" vertical="center"/>
    </xf>
    <xf numFmtId="9" fontId="15" fillId="2" borderId="2" xfId="2" applyNumberFormat="1" applyFont="1" applyFill="1" applyBorder="1" applyAlignment="1">
      <alignment vertical="center"/>
    </xf>
    <xf numFmtId="0" fontId="6" fillId="6" borderId="2" xfId="3" applyFont="1" applyFill="1" applyBorder="1" applyAlignment="1">
      <alignment vertical="center"/>
    </xf>
    <xf numFmtId="0" fontId="2" fillId="2" borderId="2" xfId="3" applyFont="1" applyFill="1" applyBorder="1" applyAlignment="1">
      <alignment horizontal="center" vertical="center"/>
    </xf>
    <xf numFmtId="0" fontId="2" fillId="0" borderId="2" xfId="3" applyBorder="1" applyAlignment="1">
      <alignment horizontal="center" vertical="center"/>
    </xf>
    <xf numFmtId="9" fontId="15" fillId="0" borderId="2" xfId="2" applyNumberFormat="1" applyFont="1" applyFill="1" applyBorder="1" applyAlignment="1">
      <alignment vertical="center"/>
    </xf>
    <xf numFmtId="0" fontId="11" fillId="4" borderId="2" xfId="3" applyFont="1" applyFill="1" applyBorder="1" applyAlignment="1">
      <alignment vertical="center"/>
    </xf>
    <xf numFmtId="9" fontId="16" fillId="4" borderId="2" xfId="2" applyNumberFormat="1" applyFont="1" applyFill="1" applyBorder="1" applyAlignment="1">
      <alignment vertical="center"/>
    </xf>
    <xf numFmtId="9" fontId="15" fillId="4" borderId="2" xfId="2" applyNumberFormat="1" applyFont="1" applyFill="1" applyBorder="1" applyAlignment="1">
      <alignment vertical="center"/>
    </xf>
    <xf numFmtId="0" fontId="13" fillId="3" borderId="2" xfId="3" applyFont="1" applyFill="1" applyBorder="1" applyAlignment="1">
      <alignment vertical="center"/>
    </xf>
    <xf numFmtId="164" fontId="18" fillId="3" borderId="2" xfId="1" applyNumberFormat="1" applyFont="1" applyFill="1" applyBorder="1" applyAlignment="1">
      <alignment horizontal="right" vertical="center"/>
    </xf>
    <xf numFmtId="9" fontId="18" fillId="3" borderId="2" xfId="2" applyNumberFormat="1" applyFont="1" applyFill="1" applyBorder="1" applyAlignment="1">
      <alignment vertical="center"/>
    </xf>
    <xf numFmtId="9" fontId="14" fillId="3" borderId="2" xfId="2" applyNumberFormat="1" applyFont="1" applyFill="1" applyBorder="1" applyAlignment="1">
      <alignment vertical="center"/>
    </xf>
    <xf numFmtId="49" fontId="12" fillId="0" borderId="2" xfId="3" applyNumberFormat="1" applyFont="1" applyFill="1" applyBorder="1" applyAlignment="1">
      <alignment horizontal="center" vertical="center"/>
    </xf>
    <xf numFmtId="0" fontId="2" fillId="0" borderId="2" xfId="3" applyBorder="1" applyAlignment="1">
      <alignment horizontal="left" vertical="center"/>
    </xf>
    <xf numFmtId="164" fontId="12" fillId="6" borderId="2" xfId="2" applyNumberFormat="1" applyFont="1" applyFill="1" applyBorder="1" applyAlignment="1">
      <alignment vertical="center"/>
    </xf>
    <xf numFmtId="0" fontId="2" fillId="2" borderId="0" xfId="3" applyFill="1" applyAlignment="1">
      <alignment vertical="center" wrapText="1"/>
    </xf>
    <xf numFmtId="0" fontId="11" fillId="6" borderId="2" xfId="3" applyFont="1" applyFill="1" applyBorder="1" applyAlignment="1">
      <alignment horizontal="center" vertical="center" wrapText="1"/>
    </xf>
    <xf numFmtId="0" fontId="13" fillId="2" borderId="2" xfId="3" applyFont="1" applyFill="1" applyBorder="1" applyAlignment="1">
      <alignment horizontal="center" vertical="center" wrapText="1"/>
    </xf>
    <xf numFmtId="0" fontId="11" fillId="6" borderId="2" xfId="3" applyFont="1" applyFill="1" applyBorder="1" applyAlignment="1">
      <alignment vertical="center" wrapText="1"/>
    </xf>
    <xf numFmtId="0" fontId="17" fillId="2" borderId="2" xfId="3" applyFont="1" applyFill="1" applyBorder="1" applyAlignment="1">
      <alignment horizontal="left" vertical="center" wrapText="1"/>
    </xf>
    <xf numFmtId="0" fontId="2" fillId="10" borderId="0" xfId="3" applyFill="1" applyAlignment="1">
      <alignment wrapText="1"/>
    </xf>
    <xf numFmtId="0" fontId="2" fillId="0" borderId="0" xfId="3" applyAlignment="1">
      <alignment wrapText="1"/>
    </xf>
    <xf numFmtId="0" fontId="2" fillId="12" borderId="0" xfId="3" applyFill="1"/>
    <xf numFmtId="0" fontId="10" fillId="4" borderId="2" xfId="3" applyFont="1" applyFill="1" applyBorder="1" applyAlignment="1">
      <alignment horizontal="center" vertical="center"/>
    </xf>
    <xf numFmtId="0" fontId="3" fillId="2" borderId="0" xfId="3" applyFont="1" applyFill="1" applyAlignment="1">
      <alignment horizontal="center" vertical="center"/>
    </xf>
    <xf numFmtId="0" fontId="4" fillId="2" borderId="0" xfId="3" applyFont="1" applyFill="1" applyAlignment="1">
      <alignment horizontal="center" vertical="center"/>
    </xf>
    <xf numFmtId="0" fontId="8" fillId="3" borderId="2" xfId="3" applyFont="1" applyFill="1" applyBorder="1" applyAlignment="1">
      <alignment horizontal="center" vertical="center"/>
    </xf>
    <xf numFmtId="0" fontId="8" fillId="3" borderId="2" xfId="3" applyFont="1" applyFill="1" applyBorder="1" applyAlignment="1">
      <alignment horizontal="center" vertical="center" wrapText="1"/>
    </xf>
  </cellXfs>
  <cellStyles count="5">
    <cellStyle name="Millares" xfId="1" builtinId="3"/>
    <cellStyle name="Millares 2" xfId="4"/>
    <cellStyle name="Normal" xfId="0" builtinId="0"/>
    <cellStyle name="Normal 2" xfId="3"/>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139700</xdr:colOff>
      <xdr:row>28</xdr:row>
      <xdr:rowOff>50800</xdr:rowOff>
    </xdr:from>
    <xdr:ext cx="19985343" cy="264560"/>
    <xdr:sp macro="" textlink="">
      <xdr:nvSpPr>
        <xdr:cNvPr id="2" name="CuadroTexto 1"/>
        <xdr:cNvSpPr txBox="1"/>
      </xdr:nvSpPr>
      <xdr:spPr>
        <a:xfrm>
          <a:off x="139700" y="9359900"/>
          <a:ext cx="19985343" cy="264560"/>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MX" sz="1100" b="0" i="0" u="none" strike="noStrike">
              <a:solidFill>
                <a:schemeClr val="tx1"/>
              </a:solidFill>
              <a:effectLst/>
              <a:latin typeface="+mn-lt"/>
              <a:ea typeface="+mn-ea"/>
              <a:cs typeface="+mn-cs"/>
            </a:rPr>
            <a:t>El día 28 de Junio, se ha recibido una nueva radicación federal para el Programa de Sanidad e Inocuidad Agroalimentaria, sin embargo no es posible desagregarla por no contar con la CLC; $24,757,500.00. </a:t>
          </a:r>
          <a:r>
            <a:rPr lang="es-MX"/>
            <a:t> </a:t>
          </a:r>
          <a:r>
            <a:rPr lang="es-MX" sz="1100" b="0" i="0" u="none" strike="noStrike">
              <a:solidFill>
                <a:schemeClr val="tx1"/>
              </a:solidFill>
              <a:effectLst/>
              <a:latin typeface="+mn-lt"/>
              <a:ea typeface="+mn-ea"/>
              <a:cs typeface="+mn-cs"/>
            </a:rPr>
            <a:t>Los gastos de operación de desarrollo Rural, se cargarón en el componente de Fortalecimiento de las UPF, toda vez, que el anexo es general. </a:t>
          </a:r>
          <a:r>
            <a:rPr lang="es-MX"/>
            <a:t> </a:t>
          </a:r>
          <a:endParaRPr lang="es-MX"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pageSetUpPr fitToPage="1"/>
  </sheetPr>
  <dimension ref="A1:W83"/>
  <sheetViews>
    <sheetView topLeftCell="A61" zoomScale="75" zoomScaleNormal="75" workbookViewId="0">
      <selection activeCell="B76" sqref="B76:B77"/>
    </sheetView>
  </sheetViews>
  <sheetFormatPr baseColWidth="10" defaultRowHeight="12.75" x14ac:dyDescent="0.2"/>
  <cols>
    <col min="1" max="1" width="6.140625" style="1" bestFit="1" customWidth="1"/>
    <col min="2" max="2" width="62.7109375" style="1" customWidth="1"/>
    <col min="3" max="3" width="26.7109375" style="1" bestFit="1" customWidth="1"/>
    <col min="4" max="4" width="13.85546875" style="1" bestFit="1" customWidth="1"/>
    <col min="5" max="5" width="12.85546875" style="1" customWidth="1"/>
    <col min="6" max="6" width="14" style="1" bestFit="1" customWidth="1"/>
    <col min="7" max="18" width="12.85546875" style="1" customWidth="1"/>
    <col min="19" max="19" width="9.42578125" style="1" bestFit="1" customWidth="1"/>
    <col min="20" max="21" width="9.42578125" style="1" customWidth="1"/>
    <col min="22" max="22" width="13.140625" style="1" bestFit="1" customWidth="1"/>
    <col min="23" max="23" width="3.7109375" style="1" customWidth="1"/>
    <col min="24" max="255" width="11.42578125" style="1"/>
    <col min="256" max="256" width="6.140625" style="1" bestFit="1" customWidth="1"/>
    <col min="257" max="257" width="27.140625" style="1" bestFit="1" customWidth="1"/>
    <col min="258" max="258" width="14.85546875" style="1" bestFit="1" customWidth="1"/>
    <col min="259" max="259" width="13.85546875" style="1" bestFit="1" customWidth="1"/>
    <col min="260" max="260" width="14.85546875" style="1" bestFit="1" customWidth="1"/>
    <col min="261" max="261" width="13.85546875" style="1" customWidth="1"/>
    <col min="262" max="262" width="14.85546875" style="1" bestFit="1" customWidth="1"/>
    <col min="263" max="263" width="9.42578125" style="1" bestFit="1" customWidth="1"/>
    <col min="264" max="264" width="7.7109375" style="1" bestFit="1" customWidth="1"/>
    <col min="265" max="265" width="8.7109375" style="1" bestFit="1" customWidth="1"/>
    <col min="266" max="266" width="12.85546875" style="1" bestFit="1" customWidth="1"/>
    <col min="267" max="267" width="7.7109375" style="1" bestFit="1" customWidth="1"/>
    <col min="268" max="268" width="11.42578125" style="1" bestFit="1" customWidth="1"/>
    <col min="269" max="269" width="9.42578125" style="1" bestFit="1" customWidth="1"/>
    <col min="270" max="511" width="11.42578125" style="1"/>
    <col min="512" max="512" width="6.140625" style="1" bestFit="1" customWidth="1"/>
    <col min="513" max="513" width="27.140625" style="1" bestFit="1" customWidth="1"/>
    <col min="514" max="514" width="14.85546875" style="1" bestFit="1" customWidth="1"/>
    <col min="515" max="515" width="13.85546875" style="1" bestFit="1" customWidth="1"/>
    <col min="516" max="516" width="14.85546875" style="1" bestFit="1" customWidth="1"/>
    <col min="517" max="517" width="13.85546875" style="1" customWidth="1"/>
    <col min="518" max="518" width="14.85546875" style="1" bestFit="1" customWidth="1"/>
    <col min="519" max="519" width="9.42578125" style="1" bestFit="1" customWidth="1"/>
    <col min="520" max="520" width="7.7109375" style="1" bestFit="1" customWidth="1"/>
    <col min="521" max="521" width="8.7109375" style="1" bestFit="1" customWidth="1"/>
    <col min="522" max="522" width="12.85546875" style="1" bestFit="1" customWidth="1"/>
    <col min="523" max="523" width="7.7109375" style="1" bestFit="1" customWidth="1"/>
    <col min="524" max="524" width="11.42578125" style="1" bestFit="1" customWidth="1"/>
    <col min="525" max="525" width="9.42578125" style="1" bestFit="1" customWidth="1"/>
    <col min="526" max="767" width="11.42578125" style="1"/>
    <col min="768" max="768" width="6.140625" style="1" bestFit="1" customWidth="1"/>
    <col min="769" max="769" width="27.140625" style="1" bestFit="1" customWidth="1"/>
    <col min="770" max="770" width="14.85546875" style="1" bestFit="1" customWidth="1"/>
    <col min="771" max="771" width="13.85546875" style="1" bestFit="1" customWidth="1"/>
    <col min="772" max="772" width="14.85546875" style="1" bestFit="1" customWidth="1"/>
    <col min="773" max="773" width="13.85546875" style="1" customWidth="1"/>
    <col min="774" max="774" width="14.85546875" style="1" bestFit="1" customWidth="1"/>
    <col min="775" max="775" width="9.42578125" style="1" bestFit="1" customWidth="1"/>
    <col min="776" max="776" width="7.7109375" style="1" bestFit="1" customWidth="1"/>
    <col min="777" max="777" width="8.7109375" style="1" bestFit="1" customWidth="1"/>
    <col min="778" max="778" width="12.85546875" style="1" bestFit="1" customWidth="1"/>
    <col min="779" max="779" width="7.7109375" style="1" bestFit="1" customWidth="1"/>
    <col min="780" max="780" width="11.42578125" style="1" bestFit="1" customWidth="1"/>
    <col min="781" max="781" width="9.42578125" style="1" bestFit="1" customWidth="1"/>
    <col min="782" max="1023" width="11.42578125" style="1"/>
    <col min="1024" max="1024" width="6.140625" style="1" bestFit="1" customWidth="1"/>
    <col min="1025" max="1025" width="27.140625" style="1" bestFit="1" customWidth="1"/>
    <col min="1026" max="1026" width="14.85546875" style="1" bestFit="1" customWidth="1"/>
    <col min="1027" max="1027" width="13.85546875" style="1" bestFit="1" customWidth="1"/>
    <col min="1028" max="1028" width="14.85546875" style="1" bestFit="1" customWidth="1"/>
    <col min="1029" max="1029" width="13.85546875" style="1" customWidth="1"/>
    <col min="1030" max="1030" width="14.85546875" style="1" bestFit="1" customWidth="1"/>
    <col min="1031" max="1031" width="9.42578125" style="1" bestFit="1" customWidth="1"/>
    <col min="1032" max="1032" width="7.7109375" style="1" bestFit="1" customWidth="1"/>
    <col min="1033" max="1033" width="8.7109375" style="1" bestFit="1" customWidth="1"/>
    <col min="1034" max="1034" width="12.85546875" style="1" bestFit="1" customWidth="1"/>
    <col min="1035" max="1035" width="7.7109375" style="1" bestFit="1" customWidth="1"/>
    <col min="1036" max="1036" width="11.42578125" style="1" bestFit="1" customWidth="1"/>
    <col min="1037" max="1037" width="9.42578125" style="1" bestFit="1" customWidth="1"/>
    <col min="1038" max="1279" width="11.42578125" style="1"/>
    <col min="1280" max="1280" width="6.140625" style="1" bestFit="1" customWidth="1"/>
    <col min="1281" max="1281" width="27.140625" style="1" bestFit="1" customWidth="1"/>
    <col min="1282" max="1282" width="14.85546875" style="1" bestFit="1" customWidth="1"/>
    <col min="1283" max="1283" width="13.85546875" style="1" bestFit="1" customWidth="1"/>
    <col min="1284" max="1284" width="14.85546875" style="1" bestFit="1" customWidth="1"/>
    <col min="1285" max="1285" width="13.85546875" style="1" customWidth="1"/>
    <col min="1286" max="1286" width="14.85546875" style="1" bestFit="1" customWidth="1"/>
    <col min="1287" max="1287" width="9.42578125" style="1" bestFit="1" customWidth="1"/>
    <col min="1288" max="1288" width="7.7109375" style="1" bestFit="1" customWidth="1"/>
    <col min="1289" max="1289" width="8.7109375" style="1" bestFit="1" customWidth="1"/>
    <col min="1290" max="1290" width="12.85546875" style="1" bestFit="1" customWidth="1"/>
    <col min="1291" max="1291" width="7.7109375" style="1" bestFit="1" customWidth="1"/>
    <col min="1292" max="1292" width="11.42578125" style="1" bestFit="1" customWidth="1"/>
    <col min="1293" max="1293" width="9.42578125" style="1" bestFit="1" customWidth="1"/>
    <col min="1294" max="1535" width="11.42578125" style="1"/>
    <col min="1536" max="1536" width="6.140625" style="1" bestFit="1" customWidth="1"/>
    <col min="1537" max="1537" width="27.140625" style="1" bestFit="1" customWidth="1"/>
    <col min="1538" max="1538" width="14.85546875" style="1" bestFit="1" customWidth="1"/>
    <col min="1539" max="1539" width="13.85546875" style="1" bestFit="1" customWidth="1"/>
    <col min="1540" max="1540" width="14.85546875" style="1" bestFit="1" customWidth="1"/>
    <col min="1541" max="1541" width="13.85546875" style="1" customWidth="1"/>
    <col min="1542" max="1542" width="14.85546875" style="1" bestFit="1" customWidth="1"/>
    <col min="1543" max="1543" width="9.42578125" style="1" bestFit="1" customWidth="1"/>
    <col min="1544" max="1544" width="7.7109375" style="1" bestFit="1" customWidth="1"/>
    <col min="1545" max="1545" width="8.7109375" style="1" bestFit="1" customWidth="1"/>
    <col min="1546" max="1546" width="12.85546875" style="1" bestFit="1" customWidth="1"/>
    <col min="1547" max="1547" width="7.7109375" style="1" bestFit="1" customWidth="1"/>
    <col min="1548" max="1548" width="11.42578125" style="1" bestFit="1" customWidth="1"/>
    <col min="1549" max="1549" width="9.42578125" style="1" bestFit="1" customWidth="1"/>
    <col min="1550" max="1791" width="11.42578125" style="1"/>
    <col min="1792" max="1792" width="6.140625" style="1" bestFit="1" customWidth="1"/>
    <col min="1793" max="1793" width="27.140625" style="1" bestFit="1" customWidth="1"/>
    <col min="1794" max="1794" width="14.85546875" style="1" bestFit="1" customWidth="1"/>
    <col min="1795" max="1795" width="13.85546875" style="1" bestFit="1" customWidth="1"/>
    <col min="1796" max="1796" width="14.85546875" style="1" bestFit="1" customWidth="1"/>
    <col min="1797" max="1797" width="13.85546875" style="1" customWidth="1"/>
    <col min="1798" max="1798" width="14.85546875" style="1" bestFit="1" customWidth="1"/>
    <col min="1799" max="1799" width="9.42578125" style="1" bestFit="1" customWidth="1"/>
    <col min="1800" max="1800" width="7.7109375" style="1" bestFit="1" customWidth="1"/>
    <col min="1801" max="1801" width="8.7109375" style="1" bestFit="1" customWidth="1"/>
    <col min="1802" max="1802" width="12.85546875" style="1" bestFit="1" customWidth="1"/>
    <col min="1803" max="1803" width="7.7109375" style="1" bestFit="1" customWidth="1"/>
    <col min="1804" max="1804" width="11.42578125" style="1" bestFit="1" customWidth="1"/>
    <col min="1805" max="1805" width="9.42578125" style="1" bestFit="1" customWidth="1"/>
    <col min="1806" max="2047" width="11.42578125" style="1"/>
    <col min="2048" max="2048" width="6.140625" style="1" bestFit="1" customWidth="1"/>
    <col min="2049" max="2049" width="27.140625" style="1" bestFit="1" customWidth="1"/>
    <col min="2050" max="2050" width="14.85546875" style="1" bestFit="1" customWidth="1"/>
    <col min="2051" max="2051" width="13.85546875" style="1" bestFit="1" customWidth="1"/>
    <col min="2052" max="2052" width="14.85546875" style="1" bestFit="1" customWidth="1"/>
    <col min="2053" max="2053" width="13.85546875" style="1" customWidth="1"/>
    <col min="2054" max="2054" width="14.85546875" style="1" bestFit="1" customWidth="1"/>
    <col min="2055" max="2055" width="9.42578125" style="1" bestFit="1" customWidth="1"/>
    <col min="2056" max="2056" width="7.7109375" style="1" bestFit="1" customWidth="1"/>
    <col min="2057" max="2057" width="8.7109375" style="1" bestFit="1" customWidth="1"/>
    <col min="2058" max="2058" width="12.85546875" style="1" bestFit="1" customWidth="1"/>
    <col min="2059" max="2059" width="7.7109375" style="1" bestFit="1" customWidth="1"/>
    <col min="2060" max="2060" width="11.42578125" style="1" bestFit="1" customWidth="1"/>
    <col min="2061" max="2061" width="9.42578125" style="1" bestFit="1" customWidth="1"/>
    <col min="2062" max="2303" width="11.42578125" style="1"/>
    <col min="2304" max="2304" width="6.140625" style="1" bestFit="1" customWidth="1"/>
    <col min="2305" max="2305" width="27.140625" style="1" bestFit="1" customWidth="1"/>
    <col min="2306" max="2306" width="14.85546875" style="1" bestFit="1" customWidth="1"/>
    <col min="2307" max="2307" width="13.85546875" style="1" bestFit="1" customWidth="1"/>
    <col min="2308" max="2308" width="14.85546875" style="1" bestFit="1" customWidth="1"/>
    <col min="2309" max="2309" width="13.85546875" style="1" customWidth="1"/>
    <col min="2310" max="2310" width="14.85546875" style="1" bestFit="1" customWidth="1"/>
    <col min="2311" max="2311" width="9.42578125" style="1" bestFit="1" customWidth="1"/>
    <col min="2312" max="2312" width="7.7109375" style="1" bestFit="1" customWidth="1"/>
    <col min="2313" max="2313" width="8.7109375" style="1" bestFit="1" customWidth="1"/>
    <col min="2314" max="2314" width="12.85546875" style="1" bestFit="1" customWidth="1"/>
    <col min="2315" max="2315" width="7.7109375" style="1" bestFit="1" customWidth="1"/>
    <col min="2316" max="2316" width="11.42578125" style="1" bestFit="1" customWidth="1"/>
    <col min="2317" max="2317" width="9.42578125" style="1" bestFit="1" customWidth="1"/>
    <col min="2318" max="2559" width="11.42578125" style="1"/>
    <col min="2560" max="2560" width="6.140625" style="1" bestFit="1" customWidth="1"/>
    <col min="2561" max="2561" width="27.140625" style="1" bestFit="1" customWidth="1"/>
    <col min="2562" max="2562" width="14.85546875" style="1" bestFit="1" customWidth="1"/>
    <col min="2563" max="2563" width="13.85546875" style="1" bestFit="1" customWidth="1"/>
    <col min="2564" max="2564" width="14.85546875" style="1" bestFit="1" customWidth="1"/>
    <col min="2565" max="2565" width="13.85546875" style="1" customWidth="1"/>
    <col min="2566" max="2566" width="14.85546875" style="1" bestFit="1" customWidth="1"/>
    <col min="2567" max="2567" width="9.42578125" style="1" bestFit="1" customWidth="1"/>
    <col min="2568" max="2568" width="7.7109375" style="1" bestFit="1" customWidth="1"/>
    <col min="2569" max="2569" width="8.7109375" style="1" bestFit="1" customWidth="1"/>
    <col min="2570" max="2570" width="12.85546875" style="1" bestFit="1" customWidth="1"/>
    <col min="2571" max="2571" width="7.7109375" style="1" bestFit="1" customWidth="1"/>
    <col min="2572" max="2572" width="11.42578125" style="1" bestFit="1" customWidth="1"/>
    <col min="2573" max="2573" width="9.42578125" style="1" bestFit="1" customWidth="1"/>
    <col min="2574" max="2815" width="11.42578125" style="1"/>
    <col min="2816" max="2816" width="6.140625" style="1" bestFit="1" customWidth="1"/>
    <col min="2817" max="2817" width="27.140625" style="1" bestFit="1" customWidth="1"/>
    <col min="2818" max="2818" width="14.85546875" style="1" bestFit="1" customWidth="1"/>
    <col min="2819" max="2819" width="13.85546875" style="1" bestFit="1" customWidth="1"/>
    <col min="2820" max="2820" width="14.85546875" style="1" bestFit="1" customWidth="1"/>
    <col min="2821" max="2821" width="13.85546875" style="1" customWidth="1"/>
    <col min="2822" max="2822" width="14.85546875" style="1" bestFit="1" customWidth="1"/>
    <col min="2823" max="2823" width="9.42578125" style="1" bestFit="1" customWidth="1"/>
    <col min="2824" max="2824" width="7.7109375" style="1" bestFit="1" customWidth="1"/>
    <col min="2825" max="2825" width="8.7109375" style="1" bestFit="1" customWidth="1"/>
    <col min="2826" max="2826" width="12.85546875" style="1" bestFit="1" customWidth="1"/>
    <col min="2827" max="2827" width="7.7109375" style="1" bestFit="1" customWidth="1"/>
    <col min="2828" max="2828" width="11.42578125" style="1" bestFit="1" customWidth="1"/>
    <col min="2829" max="2829" width="9.42578125" style="1" bestFit="1" customWidth="1"/>
    <col min="2830" max="3071" width="11.42578125" style="1"/>
    <col min="3072" max="3072" width="6.140625" style="1" bestFit="1" customWidth="1"/>
    <col min="3073" max="3073" width="27.140625" style="1" bestFit="1" customWidth="1"/>
    <col min="3074" max="3074" width="14.85546875" style="1" bestFit="1" customWidth="1"/>
    <col min="3075" max="3075" width="13.85546875" style="1" bestFit="1" customWidth="1"/>
    <col min="3076" max="3076" width="14.85546875" style="1" bestFit="1" customWidth="1"/>
    <col min="3077" max="3077" width="13.85546875" style="1" customWidth="1"/>
    <col min="3078" max="3078" width="14.85546875" style="1" bestFit="1" customWidth="1"/>
    <col min="3079" max="3079" width="9.42578125" style="1" bestFit="1" customWidth="1"/>
    <col min="3080" max="3080" width="7.7109375" style="1" bestFit="1" customWidth="1"/>
    <col min="3081" max="3081" width="8.7109375" style="1" bestFit="1" customWidth="1"/>
    <col min="3082" max="3082" width="12.85546875" style="1" bestFit="1" customWidth="1"/>
    <col min="3083" max="3083" width="7.7109375" style="1" bestFit="1" customWidth="1"/>
    <col min="3084" max="3084" width="11.42578125" style="1" bestFit="1" customWidth="1"/>
    <col min="3085" max="3085" width="9.42578125" style="1" bestFit="1" customWidth="1"/>
    <col min="3086" max="3327" width="11.42578125" style="1"/>
    <col min="3328" max="3328" width="6.140625" style="1" bestFit="1" customWidth="1"/>
    <col min="3329" max="3329" width="27.140625" style="1" bestFit="1" customWidth="1"/>
    <col min="3330" max="3330" width="14.85546875" style="1" bestFit="1" customWidth="1"/>
    <col min="3331" max="3331" width="13.85546875" style="1" bestFit="1" customWidth="1"/>
    <col min="3332" max="3332" width="14.85546875" style="1" bestFit="1" customWidth="1"/>
    <col min="3333" max="3333" width="13.85546875" style="1" customWidth="1"/>
    <col min="3334" max="3334" width="14.85546875" style="1" bestFit="1" customWidth="1"/>
    <col min="3335" max="3335" width="9.42578125" style="1" bestFit="1" customWidth="1"/>
    <col min="3336" max="3336" width="7.7109375" style="1" bestFit="1" customWidth="1"/>
    <col min="3337" max="3337" width="8.7109375" style="1" bestFit="1" customWidth="1"/>
    <col min="3338" max="3338" width="12.85546875" style="1" bestFit="1" customWidth="1"/>
    <col min="3339" max="3339" width="7.7109375" style="1" bestFit="1" customWidth="1"/>
    <col min="3340" max="3340" width="11.42578125" style="1" bestFit="1" customWidth="1"/>
    <col min="3341" max="3341" width="9.42578125" style="1" bestFit="1" customWidth="1"/>
    <col min="3342" max="3583" width="11.42578125" style="1"/>
    <col min="3584" max="3584" width="6.140625" style="1" bestFit="1" customWidth="1"/>
    <col min="3585" max="3585" width="27.140625" style="1" bestFit="1" customWidth="1"/>
    <col min="3586" max="3586" width="14.85546875" style="1" bestFit="1" customWidth="1"/>
    <col min="3587" max="3587" width="13.85546875" style="1" bestFit="1" customWidth="1"/>
    <col min="3588" max="3588" width="14.85546875" style="1" bestFit="1" customWidth="1"/>
    <col min="3589" max="3589" width="13.85546875" style="1" customWidth="1"/>
    <col min="3590" max="3590" width="14.85546875" style="1" bestFit="1" customWidth="1"/>
    <col min="3591" max="3591" width="9.42578125" style="1" bestFit="1" customWidth="1"/>
    <col min="3592" max="3592" width="7.7109375" style="1" bestFit="1" customWidth="1"/>
    <col min="3593" max="3593" width="8.7109375" style="1" bestFit="1" customWidth="1"/>
    <col min="3594" max="3594" width="12.85546875" style="1" bestFit="1" customWidth="1"/>
    <col min="3595" max="3595" width="7.7109375" style="1" bestFit="1" customWidth="1"/>
    <col min="3596" max="3596" width="11.42578125" style="1" bestFit="1" customWidth="1"/>
    <col min="3597" max="3597" width="9.42578125" style="1" bestFit="1" customWidth="1"/>
    <col min="3598" max="3839" width="11.42578125" style="1"/>
    <col min="3840" max="3840" width="6.140625" style="1" bestFit="1" customWidth="1"/>
    <col min="3841" max="3841" width="27.140625" style="1" bestFit="1" customWidth="1"/>
    <col min="3842" max="3842" width="14.85546875" style="1" bestFit="1" customWidth="1"/>
    <col min="3843" max="3843" width="13.85546875" style="1" bestFit="1" customWidth="1"/>
    <col min="3844" max="3844" width="14.85546875" style="1" bestFit="1" customWidth="1"/>
    <col min="3845" max="3845" width="13.85546875" style="1" customWidth="1"/>
    <col min="3846" max="3846" width="14.85546875" style="1" bestFit="1" customWidth="1"/>
    <col min="3847" max="3847" width="9.42578125" style="1" bestFit="1" customWidth="1"/>
    <col min="3848" max="3848" width="7.7109375" style="1" bestFit="1" customWidth="1"/>
    <col min="3849" max="3849" width="8.7109375" style="1" bestFit="1" customWidth="1"/>
    <col min="3850" max="3850" width="12.85546875" style="1" bestFit="1" customWidth="1"/>
    <col min="3851" max="3851" width="7.7109375" style="1" bestFit="1" customWidth="1"/>
    <col min="3852" max="3852" width="11.42578125" style="1" bestFit="1" customWidth="1"/>
    <col min="3853" max="3853" width="9.42578125" style="1" bestFit="1" customWidth="1"/>
    <col min="3854" max="4095" width="11.42578125" style="1"/>
    <col min="4096" max="4096" width="6.140625" style="1" bestFit="1" customWidth="1"/>
    <col min="4097" max="4097" width="27.140625" style="1" bestFit="1" customWidth="1"/>
    <col min="4098" max="4098" width="14.85546875" style="1" bestFit="1" customWidth="1"/>
    <col min="4099" max="4099" width="13.85546875" style="1" bestFit="1" customWidth="1"/>
    <col min="4100" max="4100" width="14.85546875" style="1" bestFit="1" customWidth="1"/>
    <col min="4101" max="4101" width="13.85546875" style="1" customWidth="1"/>
    <col min="4102" max="4102" width="14.85546875" style="1" bestFit="1" customWidth="1"/>
    <col min="4103" max="4103" width="9.42578125" style="1" bestFit="1" customWidth="1"/>
    <col min="4104" max="4104" width="7.7109375" style="1" bestFit="1" customWidth="1"/>
    <col min="4105" max="4105" width="8.7109375" style="1" bestFit="1" customWidth="1"/>
    <col min="4106" max="4106" width="12.85546875" style="1" bestFit="1" customWidth="1"/>
    <col min="4107" max="4107" width="7.7109375" style="1" bestFit="1" customWidth="1"/>
    <col min="4108" max="4108" width="11.42578125" style="1" bestFit="1" customWidth="1"/>
    <col min="4109" max="4109" width="9.42578125" style="1" bestFit="1" customWidth="1"/>
    <col min="4110" max="4351" width="11.42578125" style="1"/>
    <col min="4352" max="4352" width="6.140625" style="1" bestFit="1" customWidth="1"/>
    <col min="4353" max="4353" width="27.140625" style="1" bestFit="1" customWidth="1"/>
    <col min="4354" max="4354" width="14.85546875" style="1" bestFit="1" customWidth="1"/>
    <col min="4355" max="4355" width="13.85546875" style="1" bestFit="1" customWidth="1"/>
    <col min="4356" max="4356" width="14.85546875" style="1" bestFit="1" customWidth="1"/>
    <col min="4357" max="4357" width="13.85546875" style="1" customWidth="1"/>
    <col min="4358" max="4358" width="14.85546875" style="1" bestFit="1" customWidth="1"/>
    <col min="4359" max="4359" width="9.42578125" style="1" bestFit="1" customWidth="1"/>
    <col min="4360" max="4360" width="7.7109375" style="1" bestFit="1" customWidth="1"/>
    <col min="4361" max="4361" width="8.7109375" style="1" bestFit="1" customWidth="1"/>
    <col min="4362" max="4362" width="12.85546875" style="1" bestFit="1" customWidth="1"/>
    <col min="4363" max="4363" width="7.7109375" style="1" bestFit="1" customWidth="1"/>
    <col min="4364" max="4364" width="11.42578125" style="1" bestFit="1" customWidth="1"/>
    <col min="4365" max="4365" width="9.42578125" style="1" bestFit="1" customWidth="1"/>
    <col min="4366" max="4607" width="11.42578125" style="1"/>
    <col min="4608" max="4608" width="6.140625" style="1" bestFit="1" customWidth="1"/>
    <col min="4609" max="4609" width="27.140625" style="1" bestFit="1" customWidth="1"/>
    <col min="4610" max="4610" width="14.85546875" style="1" bestFit="1" customWidth="1"/>
    <col min="4611" max="4611" width="13.85546875" style="1" bestFit="1" customWidth="1"/>
    <col min="4612" max="4612" width="14.85546875" style="1" bestFit="1" customWidth="1"/>
    <col min="4613" max="4613" width="13.85546875" style="1" customWidth="1"/>
    <col min="4614" max="4614" width="14.85546875" style="1" bestFit="1" customWidth="1"/>
    <col min="4615" max="4615" width="9.42578125" style="1" bestFit="1" customWidth="1"/>
    <col min="4616" max="4616" width="7.7109375" style="1" bestFit="1" customWidth="1"/>
    <col min="4617" max="4617" width="8.7109375" style="1" bestFit="1" customWidth="1"/>
    <col min="4618" max="4618" width="12.85546875" style="1" bestFit="1" customWidth="1"/>
    <col min="4619" max="4619" width="7.7109375" style="1" bestFit="1" customWidth="1"/>
    <col min="4620" max="4620" width="11.42578125" style="1" bestFit="1" customWidth="1"/>
    <col min="4621" max="4621" width="9.42578125" style="1" bestFit="1" customWidth="1"/>
    <col min="4622" max="4863" width="11.42578125" style="1"/>
    <col min="4864" max="4864" width="6.140625" style="1" bestFit="1" customWidth="1"/>
    <col min="4865" max="4865" width="27.140625" style="1" bestFit="1" customWidth="1"/>
    <col min="4866" max="4866" width="14.85546875" style="1" bestFit="1" customWidth="1"/>
    <col min="4867" max="4867" width="13.85546875" style="1" bestFit="1" customWidth="1"/>
    <col min="4868" max="4868" width="14.85546875" style="1" bestFit="1" customWidth="1"/>
    <col min="4869" max="4869" width="13.85546875" style="1" customWidth="1"/>
    <col min="4870" max="4870" width="14.85546875" style="1" bestFit="1" customWidth="1"/>
    <col min="4871" max="4871" width="9.42578125" style="1" bestFit="1" customWidth="1"/>
    <col min="4872" max="4872" width="7.7109375" style="1" bestFit="1" customWidth="1"/>
    <col min="4873" max="4873" width="8.7109375" style="1" bestFit="1" customWidth="1"/>
    <col min="4874" max="4874" width="12.85546875" style="1" bestFit="1" customWidth="1"/>
    <col min="4875" max="4875" width="7.7109375" style="1" bestFit="1" customWidth="1"/>
    <col min="4876" max="4876" width="11.42578125" style="1" bestFit="1" customWidth="1"/>
    <col min="4877" max="4877" width="9.42578125" style="1" bestFit="1" customWidth="1"/>
    <col min="4878" max="5119" width="11.42578125" style="1"/>
    <col min="5120" max="5120" width="6.140625" style="1" bestFit="1" customWidth="1"/>
    <col min="5121" max="5121" width="27.140625" style="1" bestFit="1" customWidth="1"/>
    <col min="5122" max="5122" width="14.85546875" style="1" bestFit="1" customWidth="1"/>
    <col min="5123" max="5123" width="13.85546875" style="1" bestFit="1" customWidth="1"/>
    <col min="5124" max="5124" width="14.85546875" style="1" bestFit="1" customWidth="1"/>
    <col min="5125" max="5125" width="13.85546875" style="1" customWidth="1"/>
    <col min="5126" max="5126" width="14.85546875" style="1" bestFit="1" customWidth="1"/>
    <col min="5127" max="5127" width="9.42578125" style="1" bestFit="1" customWidth="1"/>
    <col min="5128" max="5128" width="7.7109375" style="1" bestFit="1" customWidth="1"/>
    <col min="5129" max="5129" width="8.7109375" style="1" bestFit="1" customWidth="1"/>
    <col min="5130" max="5130" width="12.85546875" style="1" bestFit="1" customWidth="1"/>
    <col min="5131" max="5131" width="7.7109375" style="1" bestFit="1" customWidth="1"/>
    <col min="5132" max="5132" width="11.42578125" style="1" bestFit="1" customWidth="1"/>
    <col min="5133" max="5133" width="9.42578125" style="1" bestFit="1" customWidth="1"/>
    <col min="5134" max="5375" width="11.42578125" style="1"/>
    <col min="5376" max="5376" width="6.140625" style="1" bestFit="1" customWidth="1"/>
    <col min="5377" max="5377" width="27.140625" style="1" bestFit="1" customWidth="1"/>
    <col min="5378" max="5378" width="14.85546875" style="1" bestFit="1" customWidth="1"/>
    <col min="5379" max="5379" width="13.85546875" style="1" bestFit="1" customWidth="1"/>
    <col min="5380" max="5380" width="14.85546875" style="1" bestFit="1" customWidth="1"/>
    <col min="5381" max="5381" width="13.85546875" style="1" customWidth="1"/>
    <col min="5382" max="5382" width="14.85546875" style="1" bestFit="1" customWidth="1"/>
    <col min="5383" max="5383" width="9.42578125" style="1" bestFit="1" customWidth="1"/>
    <col min="5384" max="5384" width="7.7109375" style="1" bestFit="1" customWidth="1"/>
    <col min="5385" max="5385" width="8.7109375" style="1" bestFit="1" customWidth="1"/>
    <col min="5386" max="5386" width="12.85546875" style="1" bestFit="1" customWidth="1"/>
    <col min="5387" max="5387" width="7.7109375" style="1" bestFit="1" customWidth="1"/>
    <col min="5388" max="5388" width="11.42578125" style="1" bestFit="1" customWidth="1"/>
    <col min="5389" max="5389" width="9.42578125" style="1" bestFit="1" customWidth="1"/>
    <col min="5390" max="5631" width="11.42578125" style="1"/>
    <col min="5632" max="5632" width="6.140625" style="1" bestFit="1" customWidth="1"/>
    <col min="5633" max="5633" width="27.140625" style="1" bestFit="1" customWidth="1"/>
    <col min="5634" max="5634" width="14.85546875" style="1" bestFit="1" customWidth="1"/>
    <col min="5635" max="5635" width="13.85546875" style="1" bestFit="1" customWidth="1"/>
    <col min="5636" max="5636" width="14.85546875" style="1" bestFit="1" customWidth="1"/>
    <col min="5637" max="5637" width="13.85546875" style="1" customWidth="1"/>
    <col min="5638" max="5638" width="14.85546875" style="1" bestFit="1" customWidth="1"/>
    <col min="5639" max="5639" width="9.42578125" style="1" bestFit="1" customWidth="1"/>
    <col min="5640" max="5640" width="7.7109375" style="1" bestFit="1" customWidth="1"/>
    <col min="5641" max="5641" width="8.7109375" style="1" bestFit="1" customWidth="1"/>
    <col min="5642" max="5642" width="12.85546875" style="1" bestFit="1" customWidth="1"/>
    <col min="5643" max="5643" width="7.7109375" style="1" bestFit="1" customWidth="1"/>
    <col min="5644" max="5644" width="11.42578125" style="1" bestFit="1" customWidth="1"/>
    <col min="5645" max="5645" width="9.42578125" style="1" bestFit="1" customWidth="1"/>
    <col min="5646" max="5887" width="11.42578125" style="1"/>
    <col min="5888" max="5888" width="6.140625" style="1" bestFit="1" customWidth="1"/>
    <col min="5889" max="5889" width="27.140625" style="1" bestFit="1" customWidth="1"/>
    <col min="5890" max="5890" width="14.85546875" style="1" bestFit="1" customWidth="1"/>
    <col min="5891" max="5891" width="13.85546875" style="1" bestFit="1" customWidth="1"/>
    <col min="5892" max="5892" width="14.85546875" style="1" bestFit="1" customWidth="1"/>
    <col min="5893" max="5893" width="13.85546875" style="1" customWidth="1"/>
    <col min="5894" max="5894" width="14.85546875" style="1" bestFit="1" customWidth="1"/>
    <col min="5895" max="5895" width="9.42578125" style="1" bestFit="1" customWidth="1"/>
    <col min="5896" max="5896" width="7.7109375" style="1" bestFit="1" customWidth="1"/>
    <col min="5897" max="5897" width="8.7109375" style="1" bestFit="1" customWidth="1"/>
    <col min="5898" max="5898" width="12.85546875" style="1" bestFit="1" customWidth="1"/>
    <col min="5899" max="5899" width="7.7109375" style="1" bestFit="1" customWidth="1"/>
    <col min="5900" max="5900" width="11.42578125" style="1" bestFit="1" customWidth="1"/>
    <col min="5901" max="5901" width="9.42578125" style="1" bestFit="1" customWidth="1"/>
    <col min="5902" max="6143" width="11.42578125" style="1"/>
    <col min="6144" max="6144" width="6.140625" style="1" bestFit="1" customWidth="1"/>
    <col min="6145" max="6145" width="27.140625" style="1" bestFit="1" customWidth="1"/>
    <col min="6146" max="6146" width="14.85546875" style="1" bestFit="1" customWidth="1"/>
    <col min="6147" max="6147" width="13.85546875" style="1" bestFit="1" customWidth="1"/>
    <col min="6148" max="6148" width="14.85546875" style="1" bestFit="1" customWidth="1"/>
    <col min="6149" max="6149" width="13.85546875" style="1" customWidth="1"/>
    <col min="6150" max="6150" width="14.85546875" style="1" bestFit="1" customWidth="1"/>
    <col min="6151" max="6151" width="9.42578125" style="1" bestFit="1" customWidth="1"/>
    <col min="6152" max="6152" width="7.7109375" style="1" bestFit="1" customWidth="1"/>
    <col min="6153" max="6153" width="8.7109375" style="1" bestFit="1" customWidth="1"/>
    <col min="6154" max="6154" width="12.85546875" style="1" bestFit="1" customWidth="1"/>
    <col min="6155" max="6155" width="7.7109375" style="1" bestFit="1" customWidth="1"/>
    <col min="6156" max="6156" width="11.42578125" style="1" bestFit="1" customWidth="1"/>
    <col min="6157" max="6157" width="9.42578125" style="1" bestFit="1" customWidth="1"/>
    <col min="6158" max="6399" width="11.42578125" style="1"/>
    <col min="6400" max="6400" width="6.140625" style="1" bestFit="1" customWidth="1"/>
    <col min="6401" max="6401" width="27.140625" style="1" bestFit="1" customWidth="1"/>
    <col min="6402" max="6402" width="14.85546875" style="1" bestFit="1" customWidth="1"/>
    <col min="6403" max="6403" width="13.85546875" style="1" bestFit="1" customWidth="1"/>
    <col min="6404" max="6404" width="14.85546875" style="1" bestFit="1" customWidth="1"/>
    <col min="6405" max="6405" width="13.85546875" style="1" customWidth="1"/>
    <col min="6406" max="6406" width="14.85546875" style="1" bestFit="1" customWidth="1"/>
    <col min="6407" max="6407" width="9.42578125" style="1" bestFit="1" customWidth="1"/>
    <col min="6408" max="6408" width="7.7109375" style="1" bestFit="1" customWidth="1"/>
    <col min="6409" max="6409" width="8.7109375" style="1" bestFit="1" customWidth="1"/>
    <col min="6410" max="6410" width="12.85546875" style="1" bestFit="1" customWidth="1"/>
    <col min="6411" max="6411" width="7.7109375" style="1" bestFit="1" customWidth="1"/>
    <col min="6412" max="6412" width="11.42578125" style="1" bestFit="1" customWidth="1"/>
    <col min="6413" max="6413" width="9.42578125" style="1" bestFit="1" customWidth="1"/>
    <col min="6414" max="6655" width="11.42578125" style="1"/>
    <col min="6656" max="6656" width="6.140625" style="1" bestFit="1" customWidth="1"/>
    <col min="6657" max="6657" width="27.140625" style="1" bestFit="1" customWidth="1"/>
    <col min="6658" max="6658" width="14.85546875" style="1" bestFit="1" customWidth="1"/>
    <col min="6659" max="6659" width="13.85546875" style="1" bestFit="1" customWidth="1"/>
    <col min="6660" max="6660" width="14.85546875" style="1" bestFit="1" customWidth="1"/>
    <col min="6661" max="6661" width="13.85546875" style="1" customWidth="1"/>
    <col min="6662" max="6662" width="14.85546875" style="1" bestFit="1" customWidth="1"/>
    <col min="6663" max="6663" width="9.42578125" style="1" bestFit="1" customWidth="1"/>
    <col min="6664" max="6664" width="7.7109375" style="1" bestFit="1" customWidth="1"/>
    <col min="6665" max="6665" width="8.7109375" style="1" bestFit="1" customWidth="1"/>
    <col min="6666" max="6666" width="12.85546875" style="1" bestFit="1" customWidth="1"/>
    <col min="6667" max="6667" width="7.7109375" style="1" bestFit="1" customWidth="1"/>
    <col min="6668" max="6668" width="11.42578125" style="1" bestFit="1" customWidth="1"/>
    <col min="6669" max="6669" width="9.42578125" style="1" bestFit="1" customWidth="1"/>
    <col min="6670" max="6911" width="11.42578125" style="1"/>
    <col min="6912" max="6912" width="6.140625" style="1" bestFit="1" customWidth="1"/>
    <col min="6913" max="6913" width="27.140625" style="1" bestFit="1" customWidth="1"/>
    <col min="6914" max="6914" width="14.85546875" style="1" bestFit="1" customWidth="1"/>
    <col min="6915" max="6915" width="13.85546875" style="1" bestFit="1" customWidth="1"/>
    <col min="6916" max="6916" width="14.85546875" style="1" bestFit="1" customWidth="1"/>
    <col min="6917" max="6917" width="13.85546875" style="1" customWidth="1"/>
    <col min="6918" max="6918" width="14.85546875" style="1" bestFit="1" customWidth="1"/>
    <col min="6919" max="6919" width="9.42578125" style="1" bestFit="1" customWidth="1"/>
    <col min="6920" max="6920" width="7.7109375" style="1" bestFit="1" customWidth="1"/>
    <col min="6921" max="6921" width="8.7109375" style="1" bestFit="1" customWidth="1"/>
    <col min="6922" max="6922" width="12.85546875" style="1" bestFit="1" customWidth="1"/>
    <col min="6923" max="6923" width="7.7109375" style="1" bestFit="1" customWidth="1"/>
    <col min="6924" max="6924" width="11.42578125" style="1" bestFit="1" customWidth="1"/>
    <col min="6925" max="6925" width="9.42578125" style="1" bestFit="1" customWidth="1"/>
    <col min="6926" max="7167" width="11.42578125" style="1"/>
    <col min="7168" max="7168" width="6.140625" style="1" bestFit="1" customWidth="1"/>
    <col min="7169" max="7169" width="27.140625" style="1" bestFit="1" customWidth="1"/>
    <col min="7170" max="7170" width="14.85546875" style="1" bestFit="1" customWidth="1"/>
    <col min="7171" max="7171" width="13.85546875" style="1" bestFit="1" customWidth="1"/>
    <col min="7172" max="7172" width="14.85546875" style="1" bestFit="1" customWidth="1"/>
    <col min="7173" max="7173" width="13.85546875" style="1" customWidth="1"/>
    <col min="7174" max="7174" width="14.85546875" style="1" bestFit="1" customWidth="1"/>
    <col min="7175" max="7175" width="9.42578125" style="1" bestFit="1" customWidth="1"/>
    <col min="7176" max="7176" width="7.7109375" style="1" bestFit="1" customWidth="1"/>
    <col min="7177" max="7177" width="8.7109375" style="1" bestFit="1" customWidth="1"/>
    <col min="7178" max="7178" width="12.85546875" style="1" bestFit="1" customWidth="1"/>
    <col min="7179" max="7179" width="7.7109375" style="1" bestFit="1" customWidth="1"/>
    <col min="7180" max="7180" width="11.42578125" style="1" bestFit="1" customWidth="1"/>
    <col min="7181" max="7181" width="9.42578125" style="1" bestFit="1" customWidth="1"/>
    <col min="7182" max="7423" width="11.42578125" style="1"/>
    <col min="7424" max="7424" width="6.140625" style="1" bestFit="1" customWidth="1"/>
    <col min="7425" max="7425" width="27.140625" style="1" bestFit="1" customWidth="1"/>
    <col min="7426" max="7426" width="14.85546875" style="1" bestFit="1" customWidth="1"/>
    <col min="7427" max="7427" width="13.85546875" style="1" bestFit="1" customWidth="1"/>
    <col min="7428" max="7428" width="14.85546875" style="1" bestFit="1" customWidth="1"/>
    <col min="7429" max="7429" width="13.85546875" style="1" customWidth="1"/>
    <col min="7430" max="7430" width="14.85546875" style="1" bestFit="1" customWidth="1"/>
    <col min="7431" max="7431" width="9.42578125" style="1" bestFit="1" customWidth="1"/>
    <col min="7432" max="7432" width="7.7109375" style="1" bestFit="1" customWidth="1"/>
    <col min="7433" max="7433" width="8.7109375" style="1" bestFit="1" customWidth="1"/>
    <col min="7434" max="7434" width="12.85546875" style="1" bestFit="1" customWidth="1"/>
    <col min="7435" max="7435" width="7.7109375" style="1" bestFit="1" customWidth="1"/>
    <col min="7436" max="7436" width="11.42578125" style="1" bestFit="1" customWidth="1"/>
    <col min="7437" max="7437" width="9.42578125" style="1" bestFit="1" customWidth="1"/>
    <col min="7438" max="7679" width="11.42578125" style="1"/>
    <col min="7680" max="7680" width="6.140625" style="1" bestFit="1" customWidth="1"/>
    <col min="7681" max="7681" width="27.140625" style="1" bestFit="1" customWidth="1"/>
    <col min="7682" max="7682" width="14.85546875" style="1" bestFit="1" customWidth="1"/>
    <col min="7683" max="7683" width="13.85546875" style="1" bestFit="1" customWidth="1"/>
    <col min="7684" max="7684" width="14.85546875" style="1" bestFit="1" customWidth="1"/>
    <col min="7685" max="7685" width="13.85546875" style="1" customWidth="1"/>
    <col min="7686" max="7686" width="14.85546875" style="1" bestFit="1" customWidth="1"/>
    <col min="7687" max="7687" width="9.42578125" style="1" bestFit="1" customWidth="1"/>
    <col min="7688" max="7688" width="7.7109375" style="1" bestFit="1" customWidth="1"/>
    <col min="7689" max="7689" width="8.7109375" style="1" bestFit="1" customWidth="1"/>
    <col min="7690" max="7690" width="12.85546875" style="1" bestFit="1" customWidth="1"/>
    <col min="7691" max="7691" width="7.7109375" style="1" bestFit="1" customWidth="1"/>
    <col min="7692" max="7692" width="11.42578125" style="1" bestFit="1" customWidth="1"/>
    <col min="7693" max="7693" width="9.42578125" style="1" bestFit="1" customWidth="1"/>
    <col min="7694" max="7935" width="11.42578125" style="1"/>
    <col min="7936" max="7936" width="6.140625" style="1" bestFit="1" customWidth="1"/>
    <col min="7937" max="7937" width="27.140625" style="1" bestFit="1" customWidth="1"/>
    <col min="7938" max="7938" width="14.85546875" style="1" bestFit="1" customWidth="1"/>
    <col min="7939" max="7939" width="13.85546875" style="1" bestFit="1" customWidth="1"/>
    <col min="7940" max="7940" width="14.85546875" style="1" bestFit="1" customWidth="1"/>
    <col min="7941" max="7941" width="13.85546875" style="1" customWidth="1"/>
    <col min="7942" max="7942" width="14.85546875" style="1" bestFit="1" customWidth="1"/>
    <col min="7943" max="7943" width="9.42578125" style="1" bestFit="1" customWidth="1"/>
    <col min="7944" max="7944" width="7.7109375" style="1" bestFit="1" customWidth="1"/>
    <col min="7945" max="7945" width="8.7109375" style="1" bestFit="1" customWidth="1"/>
    <col min="7946" max="7946" width="12.85546875" style="1" bestFit="1" customWidth="1"/>
    <col min="7947" max="7947" width="7.7109375" style="1" bestFit="1" customWidth="1"/>
    <col min="7948" max="7948" width="11.42578125" style="1" bestFit="1" customWidth="1"/>
    <col min="7949" max="7949" width="9.42578125" style="1" bestFit="1" customWidth="1"/>
    <col min="7950" max="8191" width="11.42578125" style="1"/>
    <col min="8192" max="8192" width="6.140625" style="1" bestFit="1" customWidth="1"/>
    <col min="8193" max="8193" width="27.140625" style="1" bestFit="1" customWidth="1"/>
    <col min="8194" max="8194" width="14.85546875" style="1" bestFit="1" customWidth="1"/>
    <col min="8195" max="8195" width="13.85546875" style="1" bestFit="1" customWidth="1"/>
    <col min="8196" max="8196" width="14.85546875" style="1" bestFit="1" customWidth="1"/>
    <col min="8197" max="8197" width="13.85546875" style="1" customWidth="1"/>
    <col min="8198" max="8198" width="14.85546875" style="1" bestFit="1" customWidth="1"/>
    <col min="8199" max="8199" width="9.42578125" style="1" bestFit="1" customWidth="1"/>
    <col min="8200" max="8200" width="7.7109375" style="1" bestFit="1" customWidth="1"/>
    <col min="8201" max="8201" width="8.7109375" style="1" bestFit="1" customWidth="1"/>
    <col min="8202" max="8202" width="12.85546875" style="1" bestFit="1" customWidth="1"/>
    <col min="8203" max="8203" width="7.7109375" style="1" bestFit="1" customWidth="1"/>
    <col min="8204" max="8204" width="11.42578125" style="1" bestFit="1" customWidth="1"/>
    <col min="8205" max="8205" width="9.42578125" style="1" bestFit="1" customWidth="1"/>
    <col min="8206" max="8447" width="11.42578125" style="1"/>
    <col min="8448" max="8448" width="6.140625" style="1" bestFit="1" customWidth="1"/>
    <col min="8449" max="8449" width="27.140625" style="1" bestFit="1" customWidth="1"/>
    <col min="8450" max="8450" width="14.85546875" style="1" bestFit="1" customWidth="1"/>
    <col min="8451" max="8451" width="13.85546875" style="1" bestFit="1" customWidth="1"/>
    <col min="8452" max="8452" width="14.85546875" style="1" bestFit="1" customWidth="1"/>
    <col min="8453" max="8453" width="13.85546875" style="1" customWidth="1"/>
    <col min="8454" max="8454" width="14.85546875" style="1" bestFit="1" customWidth="1"/>
    <col min="8455" max="8455" width="9.42578125" style="1" bestFit="1" customWidth="1"/>
    <col min="8456" max="8456" width="7.7109375" style="1" bestFit="1" customWidth="1"/>
    <col min="8457" max="8457" width="8.7109375" style="1" bestFit="1" customWidth="1"/>
    <col min="8458" max="8458" width="12.85546875" style="1" bestFit="1" customWidth="1"/>
    <col min="8459" max="8459" width="7.7109375" style="1" bestFit="1" customWidth="1"/>
    <col min="8460" max="8460" width="11.42578125" style="1" bestFit="1" customWidth="1"/>
    <col min="8461" max="8461" width="9.42578125" style="1" bestFit="1" customWidth="1"/>
    <col min="8462" max="8703" width="11.42578125" style="1"/>
    <col min="8704" max="8704" width="6.140625" style="1" bestFit="1" customWidth="1"/>
    <col min="8705" max="8705" width="27.140625" style="1" bestFit="1" customWidth="1"/>
    <col min="8706" max="8706" width="14.85546875" style="1" bestFit="1" customWidth="1"/>
    <col min="8707" max="8707" width="13.85546875" style="1" bestFit="1" customWidth="1"/>
    <col min="8708" max="8708" width="14.85546875" style="1" bestFit="1" customWidth="1"/>
    <col min="8709" max="8709" width="13.85546875" style="1" customWidth="1"/>
    <col min="8710" max="8710" width="14.85546875" style="1" bestFit="1" customWidth="1"/>
    <col min="8711" max="8711" width="9.42578125" style="1" bestFit="1" customWidth="1"/>
    <col min="8712" max="8712" width="7.7109375" style="1" bestFit="1" customWidth="1"/>
    <col min="8713" max="8713" width="8.7109375" style="1" bestFit="1" customWidth="1"/>
    <col min="8714" max="8714" width="12.85546875" style="1" bestFit="1" customWidth="1"/>
    <col min="8715" max="8715" width="7.7109375" style="1" bestFit="1" customWidth="1"/>
    <col min="8716" max="8716" width="11.42578125" style="1" bestFit="1" customWidth="1"/>
    <col min="8717" max="8717" width="9.42578125" style="1" bestFit="1" customWidth="1"/>
    <col min="8718" max="8959" width="11.42578125" style="1"/>
    <col min="8960" max="8960" width="6.140625" style="1" bestFit="1" customWidth="1"/>
    <col min="8961" max="8961" width="27.140625" style="1" bestFit="1" customWidth="1"/>
    <col min="8962" max="8962" width="14.85546875" style="1" bestFit="1" customWidth="1"/>
    <col min="8963" max="8963" width="13.85546875" style="1" bestFit="1" customWidth="1"/>
    <col min="8964" max="8964" width="14.85546875" style="1" bestFit="1" customWidth="1"/>
    <col min="8965" max="8965" width="13.85546875" style="1" customWidth="1"/>
    <col min="8966" max="8966" width="14.85546875" style="1" bestFit="1" customWidth="1"/>
    <col min="8967" max="8967" width="9.42578125" style="1" bestFit="1" customWidth="1"/>
    <col min="8968" max="8968" width="7.7109375" style="1" bestFit="1" customWidth="1"/>
    <col min="8969" max="8969" width="8.7109375" style="1" bestFit="1" customWidth="1"/>
    <col min="8970" max="8970" width="12.85546875" style="1" bestFit="1" customWidth="1"/>
    <col min="8971" max="8971" width="7.7109375" style="1" bestFit="1" customWidth="1"/>
    <col min="8972" max="8972" width="11.42578125" style="1" bestFit="1" customWidth="1"/>
    <col min="8973" max="8973" width="9.42578125" style="1" bestFit="1" customWidth="1"/>
    <col min="8974" max="9215" width="11.42578125" style="1"/>
    <col min="9216" max="9216" width="6.140625" style="1" bestFit="1" customWidth="1"/>
    <col min="9217" max="9217" width="27.140625" style="1" bestFit="1" customWidth="1"/>
    <col min="9218" max="9218" width="14.85546875" style="1" bestFit="1" customWidth="1"/>
    <col min="9219" max="9219" width="13.85546875" style="1" bestFit="1" customWidth="1"/>
    <col min="9220" max="9220" width="14.85546875" style="1" bestFit="1" customWidth="1"/>
    <col min="9221" max="9221" width="13.85546875" style="1" customWidth="1"/>
    <col min="9222" max="9222" width="14.85546875" style="1" bestFit="1" customWidth="1"/>
    <col min="9223" max="9223" width="9.42578125" style="1" bestFit="1" customWidth="1"/>
    <col min="9224" max="9224" width="7.7109375" style="1" bestFit="1" customWidth="1"/>
    <col min="9225" max="9225" width="8.7109375" style="1" bestFit="1" customWidth="1"/>
    <col min="9226" max="9226" width="12.85546875" style="1" bestFit="1" customWidth="1"/>
    <col min="9227" max="9227" width="7.7109375" style="1" bestFit="1" customWidth="1"/>
    <col min="9228" max="9228" width="11.42578125" style="1" bestFit="1" customWidth="1"/>
    <col min="9229" max="9229" width="9.42578125" style="1" bestFit="1" customWidth="1"/>
    <col min="9230" max="9471" width="11.42578125" style="1"/>
    <col min="9472" max="9472" width="6.140625" style="1" bestFit="1" customWidth="1"/>
    <col min="9473" max="9473" width="27.140625" style="1" bestFit="1" customWidth="1"/>
    <col min="9474" max="9474" width="14.85546875" style="1" bestFit="1" customWidth="1"/>
    <col min="9475" max="9475" width="13.85546875" style="1" bestFit="1" customWidth="1"/>
    <col min="9476" max="9476" width="14.85546875" style="1" bestFit="1" customWidth="1"/>
    <col min="9477" max="9477" width="13.85546875" style="1" customWidth="1"/>
    <col min="9478" max="9478" width="14.85546875" style="1" bestFit="1" customWidth="1"/>
    <col min="9479" max="9479" width="9.42578125" style="1" bestFit="1" customWidth="1"/>
    <col min="9480" max="9480" width="7.7109375" style="1" bestFit="1" customWidth="1"/>
    <col min="9481" max="9481" width="8.7109375" style="1" bestFit="1" customWidth="1"/>
    <col min="9482" max="9482" width="12.85546875" style="1" bestFit="1" customWidth="1"/>
    <col min="9483" max="9483" width="7.7109375" style="1" bestFit="1" customWidth="1"/>
    <col min="9484" max="9484" width="11.42578125" style="1" bestFit="1" customWidth="1"/>
    <col min="9485" max="9485" width="9.42578125" style="1" bestFit="1" customWidth="1"/>
    <col min="9486" max="9727" width="11.42578125" style="1"/>
    <col min="9728" max="9728" width="6.140625" style="1" bestFit="1" customWidth="1"/>
    <col min="9729" max="9729" width="27.140625" style="1" bestFit="1" customWidth="1"/>
    <col min="9730" max="9730" width="14.85546875" style="1" bestFit="1" customWidth="1"/>
    <col min="9731" max="9731" width="13.85546875" style="1" bestFit="1" customWidth="1"/>
    <col min="9732" max="9732" width="14.85546875" style="1" bestFit="1" customWidth="1"/>
    <col min="9733" max="9733" width="13.85546875" style="1" customWidth="1"/>
    <col min="9734" max="9734" width="14.85546875" style="1" bestFit="1" customWidth="1"/>
    <col min="9735" max="9735" width="9.42578125" style="1" bestFit="1" customWidth="1"/>
    <col min="9736" max="9736" width="7.7109375" style="1" bestFit="1" customWidth="1"/>
    <col min="9737" max="9737" width="8.7109375" style="1" bestFit="1" customWidth="1"/>
    <col min="9738" max="9738" width="12.85546875" style="1" bestFit="1" customWidth="1"/>
    <col min="9739" max="9739" width="7.7109375" style="1" bestFit="1" customWidth="1"/>
    <col min="9740" max="9740" width="11.42578125" style="1" bestFit="1" customWidth="1"/>
    <col min="9741" max="9741" width="9.42578125" style="1" bestFit="1" customWidth="1"/>
    <col min="9742" max="9983" width="11.42578125" style="1"/>
    <col min="9984" max="9984" width="6.140625" style="1" bestFit="1" customWidth="1"/>
    <col min="9985" max="9985" width="27.140625" style="1" bestFit="1" customWidth="1"/>
    <col min="9986" max="9986" width="14.85546875" style="1" bestFit="1" customWidth="1"/>
    <col min="9987" max="9987" width="13.85546875" style="1" bestFit="1" customWidth="1"/>
    <col min="9988" max="9988" width="14.85546875" style="1" bestFit="1" customWidth="1"/>
    <col min="9989" max="9989" width="13.85546875" style="1" customWidth="1"/>
    <col min="9990" max="9990" width="14.85546875" style="1" bestFit="1" customWidth="1"/>
    <col min="9991" max="9991" width="9.42578125" style="1" bestFit="1" customWidth="1"/>
    <col min="9992" max="9992" width="7.7109375" style="1" bestFit="1" customWidth="1"/>
    <col min="9993" max="9993" width="8.7109375" style="1" bestFit="1" customWidth="1"/>
    <col min="9994" max="9994" width="12.85546875" style="1" bestFit="1" customWidth="1"/>
    <col min="9995" max="9995" width="7.7109375" style="1" bestFit="1" customWidth="1"/>
    <col min="9996" max="9996" width="11.42578125" style="1" bestFit="1" customWidth="1"/>
    <col min="9997" max="9997" width="9.42578125" style="1" bestFit="1" customWidth="1"/>
    <col min="9998" max="10239" width="11.42578125" style="1"/>
    <col min="10240" max="10240" width="6.140625" style="1" bestFit="1" customWidth="1"/>
    <col min="10241" max="10241" width="27.140625" style="1" bestFit="1" customWidth="1"/>
    <col min="10242" max="10242" width="14.85546875" style="1" bestFit="1" customWidth="1"/>
    <col min="10243" max="10243" width="13.85546875" style="1" bestFit="1" customWidth="1"/>
    <col min="10244" max="10244" width="14.85546875" style="1" bestFit="1" customWidth="1"/>
    <col min="10245" max="10245" width="13.85546875" style="1" customWidth="1"/>
    <col min="10246" max="10246" width="14.85546875" style="1" bestFit="1" customWidth="1"/>
    <col min="10247" max="10247" width="9.42578125" style="1" bestFit="1" customWidth="1"/>
    <col min="10248" max="10248" width="7.7109375" style="1" bestFit="1" customWidth="1"/>
    <col min="10249" max="10249" width="8.7109375" style="1" bestFit="1" customWidth="1"/>
    <col min="10250" max="10250" width="12.85546875" style="1" bestFit="1" customWidth="1"/>
    <col min="10251" max="10251" width="7.7109375" style="1" bestFit="1" customWidth="1"/>
    <col min="10252" max="10252" width="11.42578125" style="1" bestFit="1" customWidth="1"/>
    <col min="10253" max="10253" width="9.42578125" style="1" bestFit="1" customWidth="1"/>
    <col min="10254" max="10495" width="11.42578125" style="1"/>
    <col min="10496" max="10496" width="6.140625" style="1" bestFit="1" customWidth="1"/>
    <col min="10497" max="10497" width="27.140625" style="1" bestFit="1" customWidth="1"/>
    <col min="10498" max="10498" width="14.85546875" style="1" bestFit="1" customWidth="1"/>
    <col min="10499" max="10499" width="13.85546875" style="1" bestFit="1" customWidth="1"/>
    <col min="10500" max="10500" width="14.85546875" style="1" bestFit="1" customWidth="1"/>
    <col min="10501" max="10501" width="13.85546875" style="1" customWidth="1"/>
    <col min="10502" max="10502" width="14.85546875" style="1" bestFit="1" customWidth="1"/>
    <col min="10503" max="10503" width="9.42578125" style="1" bestFit="1" customWidth="1"/>
    <col min="10504" max="10504" width="7.7109375" style="1" bestFit="1" customWidth="1"/>
    <col min="10505" max="10505" width="8.7109375" style="1" bestFit="1" customWidth="1"/>
    <col min="10506" max="10506" width="12.85546875" style="1" bestFit="1" customWidth="1"/>
    <col min="10507" max="10507" width="7.7109375" style="1" bestFit="1" customWidth="1"/>
    <col min="10508" max="10508" width="11.42578125" style="1" bestFit="1" customWidth="1"/>
    <col min="10509" max="10509" width="9.42578125" style="1" bestFit="1" customWidth="1"/>
    <col min="10510" max="10751" width="11.42578125" style="1"/>
    <col min="10752" max="10752" width="6.140625" style="1" bestFit="1" customWidth="1"/>
    <col min="10753" max="10753" width="27.140625" style="1" bestFit="1" customWidth="1"/>
    <col min="10754" max="10754" width="14.85546875" style="1" bestFit="1" customWidth="1"/>
    <col min="10755" max="10755" width="13.85546875" style="1" bestFit="1" customWidth="1"/>
    <col min="10756" max="10756" width="14.85546875" style="1" bestFit="1" customWidth="1"/>
    <col min="10757" max="10757" width="13.85546875" style="1" customWidth="1"/>
    <col min="10758" max="10758" width="14.85546875" style="1" bestFit="1" customWidth="1"/>
    <col min="10759" max="10759" width="9.42578125" style="1" bestFit="1" customWidth="1"/>
    <col min="10760" max="10760" width="7.7109375" style="1" bestFit="1" customWidth="1"/>
    <col min="10761" max="10761" width="8.7109375" style="1" bestFit="1" customWidth="1"/>
    <col min="10762" max="10762" width="12.85546875" style="1" bestFit="1" customWidth="1"/>
    <col min="10763" max="10763" width="7.7109375" style="1" bestFit="1" customWidth="1"/>
    <col min="10764" max="10764" width="11.42578125" style="1" bestFit="1" customWidth="1"/>
    <col min="10765" max="10765" width="9.42578125" style="1" bestFit="1" customWidth="1"/>
    <col min="10766" max="11007" width="11.42578125" style="1"/>
    <col min="11008" max="11008" width="6.140625" style="1" bestFit="1" customWidth="1"/>
    <col min="11009" max="11009" width="27.140625" style="1" bestFit="1" customWidth="1"/>
    <col min="11010" max="11010" width="14.85546875" style="1" bestFit="1" customWidth="1"/>
    <col min="11011" max="11011" width="13.85546875" style="1" bestFit="1" customWidth="1"/>
    <col min="11012" max="11012" width="14.85546875" style="1" bestFit="1" customWidth="1"/>
    <col min="11013" max="11013" width="13.85546875" style="1" customWidth="1"/>
    <col min="11014" max="11014" width="14.85546875" style="1" bestFit="1" customWidth="1"/>
    <col min="11015" max="11015" width="9.42578125" style="1" bestFit="1" customWidth="1"/>
    <col min="11016" max="11016" width="7.7109375" style="1" bestFit="1" customWidth="1"/>
    <col min="11017" max="11017" width="8.7109375" style="1" bestFit="1" customWidth="1"/>
    <col min="11018" max="11018" width="12.85546875" style="1" bestFit="1" customWidth="1"/>
    <col min="11019" max="11019" width="7.7109375" style="1" bestFit="1" customWidth="1"/>
    <col min="11020" max="11020" width="11.42578125" style="1" bestFit="1" customWidth="1"/>
    <col min="11021" max="11021" width="9.42578125" style="1" bestFit="1" customWidth="1"/>
    <col min="11022" max="11263" width="11.42578125" style="1"/>
    <col min="11264" max="11264" width="6.140625" style="1" bestFit="1" customWidth="1"/>
    <col min="11265" max="11265" width="27.140625" style="1" bestFit="1" customWidth="1"/>
    <col min="11266" max="11266" width="14.85546875" style="1" bestFit="1" customWidth="1"/>
    <col min="11267" max="11267" width="13.85546875" style="1" bestFit="1" customWidth="1"/>
    <col min="11268" max="11268" width="14.85546875" style="1" bestFit="1" customWidth="1"/>
    <col min="11269" max="11269" width="13.85546875" style="1" customWidth="1"/>
    <col min="11270" max="11270" width="14.85546875" style="1" bestFit="1" customWidth="1"/>
    <col min="11271" max="11271" width="9.42578125" style="1" bestFit="1" customWidth="1"/>
    <col min="11272" max="11272" width="7.7109375" style="1" bestFit="1" customWidth="1"/>
    <col min="11273" max="11273" width="8.7109375" style="1" bestFit="1" customWidth="1"/>
    <col min="11274" max="11274" width="12.85546875" style="1" bestFit="1" customWidth="1"/>
    <col min="11275" max="11275" width="7.7109375" style="1" bestFit="1" customWidth="1"/>
    <col min="11276" max="11276" width="11.42578125" style="1" bestFit="1" customWidth="1"/>
    <col min="11277" max="11277" width="9.42578125" style="1" bestFit="1" customWidth="1"/>
    <col min="11278" max="11519" width="11.42578125" style="1"/>
    <col min="11520" max="11520" width="6.140625" style="1" bestFit="1" customWidth="1"/>
    <col min="11521" max="11521" width="27.140625" style="1" bestFit="1" customWidth="1"/>
    <col min="11522" max="11522" width="14.85546875" style="1" bestFit="1" customWidth="1"/>
    <col min="11523" max="11523" width="13.85546875" style="1" bestFit="1" customWidth="1"/>
    <col min="11524" max="11524" width="14.85546875" style="1" bestFit="1" customWidth="1"/>
    <col min="11525" max="11525" width="13.85546875" style="1" customWidth="1"/>
    <col min="11526" max="11526" width="14.85546875" style="1" bestFit="1" customWidth="1"/>
    <col min="11527" max="11527" width="9.42578125" style="1" bestFit="1" customWidth="1"/>
    <col min="11528" max="11528" width="7.7109375" style="1" bestFit="1" customWidth="1"/>
    <col min="11529" max="11529" width="8.7109375" style="1" bestFit="1" customWidth="1"/>
    <col min="11530" max="11530" width="12.85546875" style="1" bestFit="1" customWidth="1"/>
    <col min="11531" max="11531" width="7.7109375" style="1" bestFit="1" customWidth="1"/>
    <col min="11532" max="11532" width="11.42578125" style="1" bestFit="1" customWidth="1"/>
    <col min="11533" max="11533" width="9.42578125" style="1" bestFit="1" customWidth="1"/>
    <col min="11534" max="11775" width="11.42578125" style="1"/>
    <col min="11776" max="11776" width="6.140625" style="1" bestFit="1" customWidth="1"/>
    <col min="11777" max="11777" width="27.140625" style="1" bestFit="1" customWidth="1"/>
    <col min="11778" max="11778" width="14.85546875" style="1" bestFit="1" customWidth="1"/>
    <col min="11779" max="11779" width="13.85546875" style="1" bestFit="1" customWidth="1"/>
    <col min="11780" max="11780" width="14.85546875" style="1" bestFit="1" customWidth="1"/>
    <col min="11781" max="11781" width="13.85546875" style="1" customWidth="1"/>
    <col min="11782" max="11782" width="14.85546875" style="1" bestFit="1" customWidth="1"/>
    <col min="11783" max="11783" width="9.42578125" style="1" bestFit="1" customWidth="1"/>
    <col min="11784" max="11784" width="7.7109375" style="1" bestFit="1" customWidth="1"/>
    <col min="11785" max="11785" width="8.7109375" style="1" bestFit="1" customWidth="1"/>
    <col min="11786" max="11786" width="12.85546875" style="1" bestFit="1" customWidth="1"/>
    <col min="11787" max="11787" width="7.7109375" style="1" bestFit="1" customWidth="1"/>
    <col min="11788" max="11788" width="11.42578125" style="1" bestFit="1" customWidth="1"/>
    <col min="11789" max="11789" width="9.42578125" style="1" bestFit="1" customWidth="1"/>
    <col min="11790" max="12031" width="11.42578125" style="1"/>
    <col min="12032" max="12032" width="6.140625" style="1" bestFit="1" customWidth="1"/>
    <col min="12033" max="12033" width="27.140625" style="1" bestFit="1" customWidth="1"/>
    <col min="12034" max="12034" width="14.85546875" style="1" bestFit="1" customWidth="1"/>
    <col min="12035" max="12035" width="13.85546875" style="1" bestFit="1" customWidth="1"/>
    <col min="12036" max="12036" width="14.85546875" style="1" bestFit="1" customWidth="1"/>
    <col min="12037" max="12037" width="13.85546875" style="1" customWidth="1"/>
    <col min="12038" max="12038" width="14.85546875" style="1" bestFit="1" customWidth="1"/>
    <col min="12039" max="12039" width="9.42578125" style="1" bestFit="1" customWidth="1"/>
    <col min="12040" max="12040" width="7.7109375" style="1" bestFit="1" customWidth="1"/>
    <col min="12041" max="12041" width="8.7109375" style="1" bestFit="1" customWidth="1"/>
    <col min="12042" max="12042" width="12.85546875" style="1" bestFit="1" customWidth="1"/>
    <col min="12043" max="12043" width="7.7109375" style="1" bestFit="1" customWidth="1"/>
    <col min="12044" max="12044" width="11.42578125" style="1" bestFit="1" customWidth="1"/>
    <col min="12045" max="12045" width="9.42578125" style="1" bestFit="1" customWidth="1"/>
    <col min="12046" max="12287" width="11.42578125" style="1"/>
    <col min="12288" max="12288" width="6.140625" style="1" bestFit="1" customWidth="1"/>
    <col min="12289" max="12289" width="27.140625" style="1" bestFit="1" customWidth="1"/>
    <col min="12290" max="12290" width="14.85546875" style="1" bestFit="1" customWidth="1"/>
    <col min="12291" max="12291" width="13.85546875" style="1" bestFit="1" customWidth="1"/>
    <col min="12292" max="12292" width="14.85546875" style="1" bestFit="1" customWidth="1"/>
    <col min="12293" max="12293" width="13.85546875" style="1" customWidth="1"/>
    <col min="12294" max="12294" width="14.85546875" style="1" bestFit="1" customWidth="1"/>
    <col min="12295" max="12295" width="9.42578125" style="1" bestFit="1" customWidth="1"/>
    <col min="12296" max="12296" width="7.7109375" style="1" bestFit="1" customWidth="1"/>
    <col min="12297" max="12297" width="8.7109375" style="1" bestFit="1" customWidth="1"/>
    <col min="12298" max="12298" width="12.85546875" style="1" bestFit="1" customWidth="1"/>
    <col min="12299" max="12299" width="7.7109375" style="1" bestFit="1" customWidth="1"/>
    <col min="12300" max="12300" width="11.42578125" style="1" bestFit="1" customWidth="1"/>
    <col min="12301" max="12301" width="9.42578125" style="1" bestFit="1" customWidth="1"/>
    <col min="12302" max="12543" width="11.42578125" style="1"/>
    <col min="12544" max="12544" width="6.140625" style="1" bestFit="1" customWidth="1"/>
    <col min="12545" max="12545" width="27.140625" style="1" bestFit="1" customWidth="1"/>
    <col min="12546" max="12546" width="14.85546875" style="1" bestFit="1" customWidth="1"/>
    <col min="12547" max="12547" width="13.85546875" style="1" bestFit="1" customWidth="1"/>
    <col min="12548" max="12548" width="14.85546875" style="1" bestFit="1" customWidth="1"/>
    <col min="12549" max="12549" width="13.85546875" style="1" customWidth="1"/>
    <col min="12550" max="12550" width="14.85546875" style="1" bestFit="1" customWidth="1"/>
    <col min="12551" max="12551" width="9.42578125" style="1" bestFit="1" customWidth="1"/>
    <col min="12552" max="12552" width="7.7109375" style="1" bestFit="1" customWidth="1"/>
    <col min="12553" max="12553" width="8.7109375" style="1" bestFit="1" customWidth="1"/>
    <col min="12554" max="12554" width="12.85546875" style="1" bestFit="1" customWidth="1"/>
    <col min="12555" max="12555" width="7.7109375" style="1" bestFit="1" customWidth="1"/>
    <col min="12556" max="12556" width="11.42578125" style="1" bestFit="1" customWidth="1"/>
    <col min="12557" max="12557" width="9.42578125" style="1" bestFit="1" customWidth="1"/>
    <col min="12558" max="12799" width="11.42578125" style="1"/>
    <col min="12800" max="12800" width="6.140625" style="1" bestFit="1" customWidth="1"/>
    <col min="12801" max="12801" width="27.140625" style="1" bestFit="1" customWidth="1"/>
    <col min="12802" max="12802" width="14.85546875" style="1" bestFit="1" customWidth="1"/>
    <col min="12803" max="12803" width="13.85546875" style="1" bestFit="1" customWidth="1"/>
    <col min="12804" max="12804" width="14.85546875" style="1" bestFit="1" customWidth="1"/>
    <col min="12805" max="12805" width="13.85546875" style="1" customWidth="1"/>
    <col min="12806" max="12806" width="14.85546875" style="1" bestFit="1" customWidth="1"/>
    <col min="12807" max="12807" width="9.42578125" style="1" bestFit="1" customWidth="1"/>
    <col min="12808" max="12808" width="7.7109375" style="1" bestFit="1" customWidth="1"/>
    <col min="12809" max="12809" width="8.7109375" style="1" bestFit="1" customWidth="1"/>
    <col min="12810" max="12810" width="12.85546875" style="1" bestFit="1" customWidth="1"/>
    <col min="12811" max="12811" width="7.7109375" style="1" bestFit="1" customWidth="1"/>
    <col min="12812" max="12812" width="11.42578125" style="1" bestFit="1" customWidth="1"/>
    <col min="12813" max="12813" width="9.42578125" style="1" bestFit="1" customWidth="1"/>
    <col min="12814" max="13055" width="11.42578125" style="1"/>
    <col min="13056" max="13056" width="6.140625" style="1" bestFit="1" customWidth="1"/>
    <col min="13057" max="13057" width="27.140625" style="1" bestFit="1" customWidth="1"/>
    <col min="13058" max="13058" width="14.85546875" style="1" bestFit="1" customWidth="1"/>
    <col min="13059" max="13059" width="13.85546875" style="1" bestFit="1" customWidth="1"/>
    <col min="13060" max="13060" width="14.85546875" style="1" bestFit="1" customWidth="1"/>
    <col min="13061" max="13061" width="13.85546875" style="1" customWidth="1"/>
    <col min="13062" max="13062" width="14.85546875" style="1" bestFit="1" customWidth="1"/>
    <col min="13063" max="13063" width="9.42578125" style="1" bestFit="1" customWidth="1"/>
    <col min="13064" max="13064" width="7.7109375" style="1" bestFit="1" customWidth="1"/>
    <col min="13065" max="13065" width="8.7109375" style="1" bestFit="1" customWidth="1"/>
    <col min="13066" max="13066" width="12.85546875" style="1" bestFit="1" customWidth="1"/>
    <col min="13067" max="13067" width="7.7109375" style="1" bestFit="1" customWidth="1"/>
    <col min="13068" max="13068" width="11.42578125" style="1" bestFit="1" customWidth="1"/>
    <col min="13069" max="13069" width="9.42578125" style="1" bestFit="1" customWidth="1"/>
    <col min="13070" max="13311" width="11.42578125" style="1"/>
    <col min="13312" max="13312" width="6.140625" style="1" bestFit="1" customWidth="1"/>
    <col min="13313" max="13313" width="27.140625" style="1" bestFit="1" customWidth="1"/>
    <col min="13314" max="13314" width="14.85546875" style="1" bestFit="1" customWidth="1"/>
    <col min="13315" max="13315" width="13.85546875" style="1" bestFit="1" customWidth="1"/>
    <col min="13316" max="13316" width="14.85546875" style="1" bestFit="1" customWidth="1"/>
    <col min="13317" max="13317" width="13.85546875" style="1" customWidth="1"/>
    <col min="13318" max="13318" width="14.85546875" style="1" bestFit="1" customWidth="1"/>
    <col min="13319" max="13319" width="9.42578125" style="1" bestFit="1" customWidth="1"/>
    <col min="13320" max="13320" width="7.7109375" style="1" bestFit="1" customWidth="1"/>
    <col min="13321" max="13321" width="8.7109375" style="1" bestFit="1" customWidth="1"/>
    <col min="13322" max="13322" width="12.85546875" style="1" bestFit="1" customWidth="1"/>
    <col min="13323" max="13323" width="7.7109375" style="1" bestFit="1" customWidth="1"/>
    <col min="13324" max="13324" width="11.42578125" style="1" bestFit="1" customWidth="1"/>
    <col min="13325" max="13325" width="9.42578125" style="1" bestFit="1" customWidth="1"/>
    <col min="13326" max="13567" width="11.42578125" style="1"/>
    <col min="13568" max="13568" width="6.140625" style="1" bestFit="1" customWidth="1"/>
    <col min="13569" max="13569" width="27.140625" style="1" bestFit="1" customWidth="1"/>
    <col min="13570" max="13570" width="14.85546875" style="1" bestFit="1" customWidth="1"/>
    <col min="13571" max="13571" width="13.85546875" style="1" bestFit="1" customWidth="1"/>
    <col min="13572" max="13572" width="14.85546875" style="1" bestFit="1" customWidth="1"/>
    <col min="13573" max="13573" width="13.85546875" style="1" customWidth="1"/>
    <col min="13574" max="13574" width="14.85546875" style="1" bestFit="1" customWidth="1"/>
    <col min="13575" max="13575" width="9.42578125" style="1" bestFit="1" customWidth="1"/>
    <col min="13576" max="13576" width="7.7109375" style="1" bestFit="1" customWidth="1"/>
    <col min="13577" max="13577" width="8.7109375" style="1" bestFit="1" customWidth="1"/>
    <col min="13578" max="13578" width="12.85546875" style="1" bestFit="1" customWidth="1"/>
    <col min="13579" max="13579" width="7.7109375" style="1" bestFit="1" customWidth="1"/>
    <col min="13580" max="13580" width="11.42578125" style="1" bestFit="1" customWidth="1"/>
    <col min="13581" max="13581" width="9.42578125" style="1" bestFit="1" customWidth="1"/>
    <col min="13582" max="13823" width="11.42578125" style="1"/>
    <col min="13824" max="13824" width="6.140625" style="1" bestFit="1" customWidth="1"/>
    <col min="13825" max="13825" width="27.140625" style="1" bestFit="1" customWidth="1"/>
    <col min="13826" max="13826" width="14.85546875" style="1" bestFit="1" customWidth="1"/>
    <col min="13827" max="13827" width="13.85546875" style="1" bestFit="1" customWidth="1"/>
    <col min="13828" max="13828" width="14.85546875" style="1" bestFit="1" customWidth="1"/>
    <col min="13829" max="13829" width="13.85546875" style="1" customWidth="1"/>
    <col min="13830" max="13830" width="14.85546875" style="1" bestFit="1" customWidth="1"/>
    <col min="13831" max="13831" width="9.42578125" style="1" bestFit="1" customWidth="1"/>
    <col min="13832" max="13832" width="7.7109375" style="1" bestFit="1" customWidth="1"/>
    <col min="13833" max="13833" width="8.7109375" style="1" bestFit="1" customWidth="1"/>
    <col min="13834" max="13834" width="12.85546875" style="1" bestFit="1" customWidth="1"/>
    <col min="13835" max="13835" width="7.7109375" style="1" bestFit="1" customWidth="1"/>
    <col min="13836" max="13836" width="11.42578125" style="1" bestFit="1" customWidth="1"/>
    <col min="13837" max="13837" width="9.42578125" style="1" bestFit="1" customWidth="1"/>
    <col min="13838" max="14079" width="11.42578125" style="1"/>
    <col min="14080" max="14080" width="6.140625" style="1" bestFit="1" customWidth="1"/>
    <col min="14081" max="14081" width="27.140625" style="1" bestFit="1" customWidth="1"/>
    <col min="14082" max="14082" width="14.85546875" style="1" bestFit="1" customWidth="1"/>
    <col min="14083" max="14083" width="13.85546875" style="1" bestFit="1" customWidth="1"/>
    <col min="14084" max="14084" width="14.85546875" style="1" bestFit="1" customWidth="1"/>
    <col min="14085" max="14085" width="13.85546875" style="1" customWidth="1"/>
    <col min="14086" max="14086" width="14.85546875" style="1" bestFit="1" customWidth="1"/>
    <col min="14087" max="14087" width="9.42578125" style="1" bestFit="1" customWidth="1"/>
    <col min="14088" max="14088" width="7.7109375" style="1" bestFit="1" customWidth="1"/>
    <col min="14089" max="14089" width="8.7109375" style="1" bestFit="1" customWidth="1"/>
    <col min="14090" max="14090" width="12.85546875" style="1" bestFit="1" customWidth="1"/>
    <col min="14091" max="14091" width="7.7109375" style="1" bestFit="1" customWidth="1"/>
    <col min="14092" max="14092" width="11.42578125" style="1" bestFit="1" customWidth="1"/>
    <col min="14093" max="14093" width="9.42578125" style="1" bestFit="1" customWidth="1"/>
    <col min="14094" max="14335" width="11.42578125" style="1"/>
    <col min="14336" max="14336" width="6.140625" style="1" bestFit="1" customWidth="1"/>
    <col min="14337" max="14337" width="27.140625" style="1" bestFit="1" customWidth="1"/>
    <col min="14338" max="14338" width="14.85546875" style="1" bestFit="1" customWidth="1"/>
    <col min="14339" max="14339" width="13.85546875" style="1" bestFit="1" customWidth="1"/>
    <col min="14340" max="14340" width="14.85546875" style="1" bestFit="1" customWidth="1"/>
    <col min="14341" max="14341" width="13.85546875" style="1" customWidth="1"/>
    <col min="14342" max="14342" width="14.85546875" style="1" bestFit="1" customWidth="1"/>
    <col min="14343" max="14343" width="9.42578125" style="1" bestFit="1" customWidth="1"/>
    <col min="14344" max="14344" width="7.7109375" style="1" bestFit="1" customWidth="1"/>
    <col min="14345" max="14345" width="8.7109375" style="1" bestFit="1" customWidth="1"/>
    <col min="14346" max="14346" width="12.85546875" style="1" bestFit="1" customWidth="1"/>
    <col min="14347" max="14347" width="7.7109375" style="1" bestFit="1" customWidth="1"/>
    <col min="14348" max="14348" width="11.42578125" style="1" bestFit="1" customWidth="1"/>
    <col min="14349" max="14349" width="9.42578125" style="1" bestFit="1" customWidth="1"/>
    <col min="14350" max="14591" width="11.42578125" style="1"/>
    <col min="14592" max="14592" width="6.140625" style="1" bestFit="1" customWidth="1"/>
    <col min="14593" max="14593" width="27.140625" style="1" bestFit="1" customWidth="1"/>
    <col min="14594" max="14594" width="14.85546875" style="1" bestFit="1" customWidth="1"/>
    <col min="14595" max="14595" width="13.85546875" style="1" bestFit="1" customWidth="1"/>
    <col min="14596" max="14596" width="14.85546875" style="1" bestFit="1" customWidth="1"/>
    <col min="14597" max="14597" width="13.85546875" style="1" customWidth="1"/>
    <col min="14598" max="14598" width="14.85546875" style="1" bestFit="1" customWidth="1"/>
    <col min="14599" max="14599" width="9.42578125" style="1" bestFit="1" customWidth="1"/>
    <col min="14600" max="14600" width="7.7109375" style="1" bestFit="1" customWidth="1"/>
    <col min="14601" max="14601" width="8.7109375" style="1" bestFit="1" customWidth="1"/>
    <col min="14602" max="14602" width="12.85546875" style="1" bestFit="1" customWidth="1"/>
    <col min="14603" max="14603" width="7.7109375" style="1" bestFit="1" customWidth="1"/>
    <col min="14604" max="14604" width="11.42578125" style="1" bestFit="1" customWidth="1"/>
    <col min="14605" max="14605" width="9.42578125" style="1" bestFit="1" customWidth="1"/>
    <col min="14606" max="14847" width="11.42578125" style="1"/>
    <col min="14848" max="14848" width="6.140625" style="1" bestFit="1" customWidth="1"/>
    <col min="14849" max="14849" width="27.140625" style="1" bestFit="1" customWidth="1"/>
    <col min="14850" max="14850" width="14.85546875" style="1" bestFit="1" customWidth="1"/>
    <col min="14851" max="14851" width="13.85546875" style="1" bestFit="1" customWidth="1"/>
    <col min="14852" max="14852" width="14.85546875" style="1" bestFit="1" customWidth="1"/>
    <col min="14853" max="14853" width="13.85546875" style="1" customWidth="1"/>
    <col min="14854" max="14854" width="14.85546875" style="1" bestFit="1" customWidth="1"/>
    <col min="14855" max="14855" width="9.42578125" style="1" bestFit="1" customWidth="1"/>
    <col min="14856" max="14856" width="7.7109375" style="1" bestFit="1" customWidth="1"/>
    <col min="14857" max="14857" width="8.7109375" style="1" bestFit="1" customWidth="1"/>
    <col min="14858" max="14858" width="12.85546875" style="1" bestFit="1" customWidth="1"/>
    <col min="14859" max="14859" width="7.7109375" style="1" bestFit="1" customWidth="1"/>
    <col min="14860" max="14860" width="11.42578125" style="1" bestFit="1" customWidth="1"/>
    <col min="14861" max="14861" width="9.42578125" style="1" bestFit="1" customWidth="1"/>
    <col min="14862" max="15103" width="11.42578125" style="1"/>
    <col min="15104" max="15104" width="6.140625" style="1" bestFit="1" customWidth="1"/>
    <col min="15105" max="15105" width="27.140625" style="1" bestFit="1" customWidth="1"/>
    <col min="15106" max="15106" width="14.85546875" style="1" bestFit="1" customWidth="1"/>
    <col min="15107" max="15107" width="13.85546875" style="1" bestFit="1" customWidth="1"/>
    <col min="15108" max="15108" width="14.85546875" style="1" bestFit="1" customWidth="1"/>
    <col min="15109" max="15109" width="13.85546875" style="1" customWidth="1"/>
    <col min="15110" max="15110" width="14.85546875" style="1" bestFit="1" customWidth="1"/>
    <col min="15111" max="15111" width="9.42578125" style="1" bestFit="1" customWidth="1"/>
    <col min="15112" max="15112" width="7.7109375" style="1" bestFit="1" customWidth="1"/>
    <col min="15113" max="15113" width="8.7109375" style="1" bestFit="1" customWidth="1"/>
    <col min="15114" max="15114" width="12.85546875" style="1" bestFit="1" customWidth="1"/>
    <col min="15115" max="15115" width="7.7109375" style="1" bestFit="1" customWidth="1"/>
    <col min="15116" max="15116" width="11.42578125" style="1" bestFit="1" customWidth="1"/>
    <col min="15117" max="15117" width="9.42578125" style="1" bestFit="1" customWidth="1"/>
    <col min="15118" max="15359" width="11.42578125" style="1"/>
    <col min="15360" max="15360" width="6.140625" style="1" bestFit="1" customWidth="1"/>
    <col min="15361" max="15361" width="27.140625" style="1" bestFit="1" customWidth="1"/>
    <col min="15362" max="15362" width="14.85546875" style="1" bestFit="1" customWidth="1"/>
    <col min="15363" max="15363" width="13.85546875" style="1" bestFit="1" customWidth="1"/>
    <col min="15364" max="15364" width="14.85546875" style="1" bestFit="1" customWidth="1"/>
    <col min="15365" max="15365" width="13.85546875" style="1" customWidth="1"/>
    <col min="15366" max="15366" width="14.85546875" style="1" bestFit="1" customWidth="1"/>
    <col min="15367" max="15367" width="9.42578125" style="1" bestFit="1" customWidth="1"/>
    <col min="15368" max="15368" width="7.7109375" style="1" bestFit="1" customWidth="1"/>
    <col min="15369" max="15369" width="8.7109375" style="1" bestFit="1" customWidth="1"/>
    <col min="15370" max="15370" width="12.85546875" style="1" bestFit="1" customWidth="1"/>
    <col min="15371" max="15371" width="7.7109375" style="1" bestFit="1" customWidth="1"/>
    <col min="15372" max="15372" width="11.42578125" style="1" bestFit="1" customWidth="1"/>
    <col min="15373" max="15373" width="9.42578125" style="1" bestFit="1" customWidth="1"/>
    <col min="15374" max="15615" width="11.42578125" style="1"/>
    <col min="15616" max="15616" width="6.140625" style="1" bestFit="1" customWidth="1"/>
    <col min="15617" max="15617" width="27.140625" style="1" bestFit="1" customWidth="1"/>
    <col min="15618" max="15618" width="14.85546875" style="1" bestFit="1" customWidth="1"/>
    <col min="15619" max="15619" width="13.85546875" style="1" bestFit="1" customWidth="1"/>
    <col min="15620" max="15620" width="14.85546875" style="1" bestFit="1" customWidth="1"/>
    <col min="15621" max="15621" width="13.85546875" style="1" customWidth="1"/>
    <col min="15622" max="15622" width="14.85546875" style="1" bestFit="1" customWidth="1"/>
    <col min="15623" max="15623" width="9.42578125" style="1" bestFit="1" customWidth="1"/>
    <col min="15624" max="15624" width="7.7109375" style="1" bestFit="1" customWidth="1"/>
    <col min="15625" max="15625" width="8.7109375" style="1" bestFit="1" customWidth="1"/>
    <col min="15626" max="15626" width="12.85546875" style="1" bestFit="1" customWidth="1"/>
    <col min="15627" max="15627" width="7.7109375" style="1" bestFit="1" customWidth="1"/>
    <col min="15628" max="15628" width="11.42578125" style="1" bestFit="1" customWidth="1"/>
    <col min="15629" max="15629" width="9.42578125" style="1" bestFit="1" customWidth="1"/>
    <col min="15630" max="15871" width="11.42578125" style="1"/>
    <col min="15872" max="15872" width="6.140625" style="1" bestFit="1" customWidth="1"/>
    <col min="15873" max="15873" width="27.140625" style="1" bestFit="1" customWidth="1"/>
    <col min="15874" max="15874" width="14.85546875" style="1" bestFit="1" customWidth="1"/>
    <col min="15875" max="15875" width="13.85546875" style="1" bestFit="1" customWidth="1"/>
    <col min="15876" max="15876" width="14.85546875" style="1" bestFit="1" customWidth="1"/>
    <col min="15877" max="15877" width="13.85546875" style="1" customWidth="1"/>
    <col min="15878" max="15878" width="14.85546875" style="1" bestFit="1" customWidth="1"/>
    <col min="15879" max="15879" width="9.42578125" style="1" bestFit="1" customWidth="1"/>
    <col min="15880" max="15880" width="7.7109375" style="1" bestFit="1" customWidth="1"/>
    <col min="15881" max="15881" width="8.7109375" style="1" bestFit="1" customWidth="1"/>
    <col min="15882" max="15882" width="12.85546875" style="1" bestFit="1" customWidth="1"/>
    <col min="15883" max="15883" width="7.7109375" style="1" bestFit="1" customWidth="1"/>
    <col min="15884" max="15884" width="11.42578125" style="1" bestFit="1" customWidth="1"/>
    <col min="15885" max="15885" width="9.42578125" style="1" bestFit="1" customWidth="1"/>
    <col min="15886" max="16127" width="11.42578125" style="1"/>
    <col min="16128" max="16128" width="6.140625" style="1" bestFit="1" customWidth="1"/>
    <col min="16129" max="16129" width="27.140625" style="1" bestFit="1" customWidth="1"/>
    <col min="16130" max="16130" width="14.85546875" style="1" bestFit="1" customWidth="1"/>
    <col min="16131" max="16131" width="13.85546875" style="1" bestFit="1" customWidth="1"/>
    <col min="16132" max="16132" width="14.85546875" style="1" bestFit="1" customWidth="1"/>
    <col min="16133" max="16133" width="13.85546875" style="1" customWidth="1"/>
    <col min="16134" max="16134" width="14.85546875" style="1" bestFit="1" customWidth="1"/>
    <col min="16135" max="16135" width="9.42578125" style="1" bestFit="1" customWidth="1"/>
    <col min="16136" max="16136" width="7.7109375" style="1" bestFit="1" customWidth="1"/>
    <col min="16137" max="16137" width="8.7109375" style="1" bestFit="1" customWidth="1"/>
    <col min="16138" max="16138" width="12.85546875" style="1" bestFit="1" customWidth="1"/>
    <col min="16139" max="16139" width="7.7109375" style="1" bestFit="1" customWidth="1"/>
    <col min="16140" max="16140" width="11.42578125" style="1" bestFit="1" customWidth="1"/>
    <col min="16141" max="16141" width="9.42578125" style="1" bestFit="1" customWidth="1"/>
    <col min="16142" max="16384" width="11.42578125" style="1"/>
  </cols>
  <sheetData>
    <row r="1" spans="1:22" ht="20.100000000000001" customHeight="1" x14ac:dyDescent="0.2">
      <c r="A1" s="80" t="s">
        <v>42</v>
      </c>
      <c r="B1" s="80"/>
      <c r="C1" s="80"/>
      <c r="D1" s="80"/>
      <c r="E1" s="80"/>
      <c r="F1" s="80"/>
      <c r="G1" s="80"/>
      <c r="H1" s="80"/>
      <c r="I1" s="80"/>
      <c r="J1" s="80"/>
      <c r="K1" s="80"/>
      <c r="L1" s="80"/>
      <c r="M1" s="80"/>
      <c r="N1" s="80"/>
      <c r="O1" s="80"/>
      <c r="P1" s="80"/>
      <c r="Q1" s="80"/>
      <c r="R1" s="80"/>
      <c r="S1" s="80"/>
      <c r="T1" s="80"/>
      <c r="U1" s="80"/>
      <c r="V1" s="80"/>
    </row>
    <row r="2" spans="1:22" ht="20.100000000000001" customHeight="1" x14ac:dyDescent="0.2">
      <c r="A2" s="81" t="s">
        <v>0</v>
      </c>
      <c r="B2" s="81"/>
      <c r="C2" s="81"/>
      <c r="D2" s="81"/>
      <c r="E2" s="81"/>
      <c r="F2" s="81"/>
      <c r="G2" s="81"/>
      <c r="H2" s="81"/>
      <c r="I2" s="81"/>
      <c r="J2" s="81"/>
      <c r="K2" s="81"/>
      <c r="L2" s="81"/>
      <c r="M2" s="81"/>
      <c r="N2" s="81"/>
      <c r="O2" s="81"/>
      <c r="P2" s="81"/>
      <c r="Q2" s="81"/>
      <c r="R2" s="81"/>
      <c r="S2" s="81"/>
      <c r="T2" s="81"/>
      <c r="U2" s="81"/>
      <c r="V2" s="81"/>
    </row>
    <row r="3" spans="1:22" ht="26.25" x14ac:dyDescent="0.2">
      <c r="A3" s="2" t="s">
        <v>111</v>
      </c>
      <c r="B3" s="3"/>
      <c r="C3" s="3"/>
      <c r="D3" s="4"/>
      <c r="E3" s="5"/>
      <c r="F3" s="6"/>
      <c r="G3" s="7"/>
      <c r="H3" s="7"/>
      <c r="I3" s="7"/>
      <c r="J3" s="7"/>
      <c r="K3" s="7"/>
      <c r="L3" s="7"/>
      <c r="M3" s="7"/>
      <c r="N3" s="7"/>
      <c r="O3" s="8"/>
      <c r="P3" s="8"/>
      <c r="Q3" s="8"/>
      <c r="R3" s="8"/>
      <c r="S3" s="8"/>
      <c r="T3" s="8"/>
      <c r="U3" s="9" t="s">
        <v>1</v>
      </c>
      <c r="V3" s="10">
        <v>43644</v>
      </c>
    </row>
    <row r="4" spans="1:22" ht="30" customHeight="1" x14ac:dyDescent="0.2">
      <c r="A4" s="82" t="s">
        <v>42</v>
      </c>
      <c r="B4" s="82"/>
      <c r="C4" s="82"/>
      <c r="D4" s="83" t="s">
        <v>2</v>
      </c>
      <c r="E4" s="83"/>
      <c r="F4" s="83"/>
      <c r="G4" s="83" t="s">
        <v>3</v>
      </c>
      <c r="H4" s="83"/>
      <c r="I4" s="83"/>
      <c r="J4" s="83" t="s">
        <v>4</v>
      </c>
      <c r="K4" s="83"/>
      <c r="L4" s="83"/>
      <c r="M4" s="83" t="s">
        <v>5</v>
      </c>
      <c r="N4" s="83"/>
      <c r="O4" s="83"/>
      <c r="P4" s="83" t="s">
        <v>6</v>
      </c>
      <c r="Q4" s="83"/>
      <c r="R4" s="83"/>
      <c r="S4" s="83" t="s">
        <v>7</v>
      </c>
      <c r="T4" s="83"/>
      <c r="U4" s="83"/>
      <c r="V4" s="83"/>
    </row>
    <row r="5" spans="1:22" ht="20.100000000000001" customHeight="1" x14ac:dyDescent="0.2">
      <c r="A5" s="79" t="s">
        <v>8</v>
      </c>
      <c r="B5" s="79"/>
      <c r="C5" s="79"/>
      <c r="D5" s="37" t="s">
        <v>9</v>
      </c>
      <c r="E5" s="37" t="s">
        <v>10</v>
      </c>
      <c r="F5" s="37" t="s">
        <v>11</v>
      </c>
      <c r="G5" s="37" t="s">
        <v>9</v>
      </c>
      <c r="H5" s="37" t="s">
        <v>10</v>
      </c>
      <c r="I5" s="37" t="s">
        <v>11</v>
      </c>
      <c r="J5" s="37" t="s">
        <v>9</v>
      </c>
      <c r="K5" s="37" t="s">
        <v>10</v>
      </c>
      <c r="L5" s="37" t="s">
        <v>11</v>
      </c>
      <c r="M5" s="37" t="s">
        <v>9</v>
      </c>
      <c r="N5" s="37" t="s">
        <v>10</v>
      </c>
      <c r="O5" s="37" t="s">
        <v>11</v>
      </c>
      <c r="P5" s="37" t="s">
        <v>9</v>
      </c>
      <c r="Q5" s="37" t="s">
        <v>10</v>
      </c>
      <c r="R5" s="37" t="s">
        <v>11</v>
      </c>
      <c r="S5" s="37" t="s">
        <v>12</v>
      </c>
      <c r="T5" s="37" t="s">
        <v>10</v>
      </c>
      <c r="U5" s="37" t="s">
        <v>13</v>
      </c>
      <c r="V5" s="38" t="s">
        <v>14</v>
      </c>
    </row>
    <row r="6" spans="1:22" ht="30" customHeight="1" x14ac:dyDescent="0.2">
      <c r="A6" s="39" t="s">
        <v>15</v>
      </c>
      <c r="B6" s="39" t="s">
        <v>16</v>
      </c>
      <c r="C6" s="40" t="s">
        <v>17</v>
      </c>
      <c r="D6" s="41">
        <f>D10+D16+D18+D20+D22+D25+D28+D33+D38+D44+D49+D56+D62+D66+D69</f>
        <v>185800000</v>
      </c>
      <c r="E6" s="41">
        <f>E10+E16+E18+E20+E22+E25+E28+E33+E38+E44+E49+E56+E62+E66+E69</f>
        <v>49585000</v>
      </c>
      <c r="F6" s="41">
        <f>SUM(D6:E6)</f>
        <v>235385000</v>
      </c>
      <c r="G6" s="41">
        <f>G10+G16+G18+G20+G22+G25+G28+G33+G38+G44+G49+G56+G62+G66+G69</f>
        <v>24747500</v>
      </c>
      <c r="H6" s="41">
        <f>H10+H16+H18+H20+H22+H25+H28+H33+H38+H44+H49+H56+H62+H66+H69</f>
        <v>24500000</v>
      </c>
      <c r="I6" s="41">
        <f>SUM(G6:H6)</f>
        <v>49247500</v>
      </c>
      <c r="J6" s="41">
        <f>J10+J16+J18+J20+J22+J25+J28+J33+J38+J44+J49+J56+J62+J66+J69</f>
        <v>17131705</v>
      </c>
      <c r="K6" s="41">
        <f>K10+K16+K18+K20+K22+K25+K28+K33+K38+K44+K49+K56+K62+K66+K69</f>
        <v>774126.36</v>
      </c>
      <c r="L6" s="41">
        <f>SUM(J6:K6)</f>
        <v>17905831.359999999</v>
      </c>
      <c r="M6" s="41">
        <f>M10+M16+M18+M20+M22+M25+M28+M33+M38+M44+M49+M56+M62+M66+M69</f>
        <v>0</v>
      </c>
      <c r="N6" s="41">
        <f>N10+N16+N18+N20+N22+N25+N28+N33+N38+N44+N49+N56+N62+N66+N69</f>
        <v>0</v>
      </c>
      <c r="O6" s="41">
        <f>SUM(M6:N6)</f>
        <v>0</v>
      </c>
      <c r="P6" s="41">
        <f>P10+P16+P18+P20+P22+P25+P28+P33+P38+P44+P49+P56+P62+P66+P69</f>
        <v>7615795</v>
      </c>
      <c r="Q6" s="41">
        <f>Q10+Q16+Q18+Q20+Q22+Q25+Q28+Q33+Q38+Q44+Q49+Q56+Q62+Q66+Q69</f>
        <v>23725873.640000001</v>
      </c>
      <c r="R6" s="41">
        <f>SUM(P6:Q6)</f>
        <v>31341668.640000001</v>
      </c>
      <c r="S6" s="41" t="e">
        <f>S10+S16+S18+S20+S22+S25+S28+S33+S38+S44+S49+S56+S62+S66+S69</f>
        <v>#DIV/0!</v>
      </c>
      <c r="T6" s="41" t="e">
        <f>T10+T16+T18+T20+T22+T25+T28+T33+T38+T44+T49+T56+T62+T66+T69</f>
        <v>#DIV/0!</v>
      </c>
      <c r="U6" s="70">
        <f>+O6/I6</f>
        <v>0</v>
      </c>
      <c r="V6" s="42">
        <f>+O6/F6</f>
        <v>0</v>
      </c>
    </row>
    <row r="7" spans="1:22" ht="9.9499999999999993" customHeight="1" x14ac:dyDescent="0.2">
      <c r="A7" s="43"/>
      <c r="B7" s="43"/>
      <c r="C7" s="43"/>
      <c r="D7" s="44"/>
      <c r="E7" s="44"/>
      <c r="F7" s="44"/>
      <c r="G7" s="44"/>
      <c r="H7" s="44"/>
      <c r="I7" s="44"/>
      <c r="J7" s="44"/>
      <c r="K7" s="44"/>
      <c r="L7" s="44"/>
      <c r="M7" s="44"/>
      <c r="N7" s="44"/>
      <c r="O7" s="44"/>
      <c r="P7" s="44"/>
      <c r="Q7" s="44"/>
      <c r="R7" s="44"/>
      <c r="S7" s="45"/>
      <c r="T7" s="45"/>
      <c r="U7" s="45"/>
      <c r="V7" s="45"/>
    </row>
    <row r="8" spans="1:22" ht="30" customHeight="1" x14ac:dyDescent="0.2">
      <c r="A8" s="46" t="s">
        <v>18</v>
      </c>
      <c r="B8" s="47" t="s">
        <v>43</v>
      </c>
      <c r="C8" s="48" t="s">
        <v>19</v>
      </c>
      <c r="D8" s="49">
        <f>D45+D46+D47+D48+D63+D64+D65+D57+D58+D59+D60+D68</f>
        <v>185800000</v>
      </c>
      <c r="E8" s="49">
        <f>E45+E46+E47+E48+E63+E64+E65+E57+E58+E59+E60+E68</f>
        <v>49585000</v>
      </c>
      <c r="F8" s="50">
        <f>SUM(D8:E8)</f>
        <v>235385000</v>
      </c>
      <c r="G8" s="49">
        <f>G45+G46+G47+G48+G63+G64+G65+G57+G58+G59+G60+G68</f>
        <v>24747500</v>
      </c>
      <c r="H8" s="49">
        <f>H45+H46+H47+H48+H63+H64+H65+H57+H58+H59+H60+H68</f>
        <v>24500000</v>
      </c>
      <c r="I8" s="50">
        <f>SUM(G8:H8)</f>
        <v>49247500</v>
      </c>
      <c r="J8" s="49">
        <f>J45+J46+J47+J48+J63+J64+J65+J57+J58+J59+J60+J68</f>
        <v>17131705</v>
      </c>
      <c r="K8" s="49">
        <f>K45+K46+K47+K48+K63+K64+K65+K57+K58+K59+K60+K68</f>
        <v>774126.36</v>
      </c>
      <c r="L8" s="50">
        <f>SUM(J8:K8)</f>
        <v>17905831.359999999</v>
      </c>
      <c r="M8" s="49">
        <f>M45+M46+M47+M48+M63+M64+M65+M57+M58+M59+M60+M68</f>
        <v>0</v>
      </c>
      <c r="N8" s="49">
        <f>N45+N46+N47+N48+N63+N64+N65+N57+N58+N59+N60+N68</f>
        <v>0</v>
      </c>
      <c r="O8" s="50">
        <f>SUM(M8:N8)</f>
        <v>0</v>
      </c>
      <c r="P8" s="49">
        <f>P45+P46+P47+P48+P63+P64+P65+P57+P58+P59+P60+P68</f>
        <v>7615795</v>
      </c>
      <c r="Q8" s="49">
        <f>Q45+Q46+Q47+Q48+Q63+Q64+Q65+Q57+Q58+Q59+Q60+Q68</f>
        <v>23725873.640000001</v>
      </c>
      <c r="R8" s="50">
        <f>SUM(P8:Q8)</f>
        <v>31341668.640000001</v>
      </c>
      <c r="S8" s="51">
        <f>+M8/G8</f>
        <v>0</v>
      </c>
      <c r="T8" s="51">
        <f>+N8/H8</f>
        <v>0</v>
      </c>
      <c r="U8" s="51">
        <f>+O8/I8</f>
        <v>0</v>
      </c>
      <c r="V8" s="51">
        <f>+O8/F8</f>
        <v>0</v>
      </c>
    </row>
    <row r="9" spans="1:22" ht="9.9499999999999993" customHeight="1" x14ac:dyDescent="0.2">
      <c r="A9" s="43"/>
      <c r="B9" s="43"/>
      <c r="C9" s="43"/>
      <c r="D9" s="44"/>
      <c r="E9" s="44"/>
      <c r="F9" s="44"/>
      <c r="G9" s="44"/>
      <c r="H9" s="44"/>
      <c r="I9" s="44"/>
      <c r="J9" s="44"/>
      <c r="K9" s="44"/>
      <c r="L9" s="44"/>
      <c r="M9" s="44"/>
      <c r="N9" s="44"/>
      <c r="O9" s="44"/>
      <c r="P9" s="44"/>
      <c r="Q9" s="44"/>
      <c r="R9" s="44"/>
      <c r="S9" s="45"/>
      <c r="T9" s="45"/>
      <c r="U9" s="45"/>
      <c r="V9" s="45"/>
    </row>
    <row r="10" spans="1:22" ht="19.5" customHeight="1" x14ac:dyDescent="0.2">
      <c r="A10" s="52" t="s">
        <v>95</v>
      </c>
      <c r="B10" s="53" t="s">
        <v>20</v>
      </c>
      <c r="C10" s="53"/>
      <c r="D10" s="24">
        <f>SUM(D11:D15)</f>
        <v>0</v>
      </c>
      <c r="E10" s="24">
        <f>SUM(E11:E15)</f>
        <v>0</v>
      </c>
      <c r="F10" s="24">
        <f t="shared" ref="F10:F34" si="0">SUM(D10:E10)</f>
        <v>0</v>
      </c>
      <c r="G10" s="24">
        <f>SUM(G11:G15)</f>
        <v>0</v>
      </c>
      <c r="H10" s="24">
        <f>SUM(H11:H15)</f>
        <v>0</v>
      </c>
      <c r="I10" s="24">
        <f t="shared" ref="I10:I34" si="1">SUM(G10:H10)</f>
        <v>0</v>
      </c>
      <c r="J10" s="24">
        <f>SUM(J11:J15)</f>
        <v>0</v>
      </c>
      <c r="K10" s="24">
        <f>SUM(K11:K15)</f>
        <v>0</v>
      </c>
      <c r="L10" s="24">
        <f t="shared" ref="L10:L34" si="2">SUM(J10:K10)</f>
        <v>0</v>
      </c>
      <c r="M10" s="24">
        <f>SUM(M11:M15)</f>
        <v>0</v>
      </c>
      <c r="N10" s="24">
        <f>SUM(N11:N15)</f>
        <v>0</v>
      </c>
      <c r="O10" s="24">
        <f t="shared" ref="O10:O34" si="3">SUM(M10:N10)</f>
        <v>0</v>
      </c>
      <c r="P10" s="24">
        <f>SUM(P11:P15)</f>
        <v>0</v>
      </c>
      <c r="Q10" s="24">
        <f>SUM(Q11:Q15)</f>
        <v>0</v>
      </c>
      <c r="R10" s="24">
        <f t="shared" ref="R10:R34" si="4">SUM(P10:Q10)</f>
        <v>0</v>
      </c>
      <c r="S10" s="54" t="e">
        <f t="shared" ref="S10:S24" si="5">+M10/G10</f>
        <v>#DIV/0!</v>
      </c>
      <c r="T10" s="54" t="e">
        <f t="shared" ref="T10:T24" si="6">+N10/H10</f>
        <v>#DIV/0!</v>
      </c>
      <c r="U10" s="54" t="e">
        <f t="shared" ref="U10:U24" si="7">+O10/I10</f>
        <v>#DIV/0!</v>
      </c>
      <c r="V10" s="51" t="e">
        <f t="shared" ref="V10:V24" si="8">+O10/F10</f>
        <v>#DIV/0!</v>
      </c>
    </row>
    <row r="11" spans="1:22" ht="16.5" customHeight="1" x14ac:dyDescent="0.2">
      <c r="A11" s="55" t="s">
        <v>18</v>
      </c>
      <c r="B11" s="11" t="s">
        <v>58</v>
      </c>
      <c r="C11" s="29" t="s">
        <v>86</v>
      </c>
      <c r="D11" s="12"/>
      <c r="E11" s="12"/>
      <c r="F11" s="13">
        <f t="shared" si="0"/>
        <v>0</v>
      </c>
      <c r="G11" s="12"/>
      <c r="H11" s="12"/>
      <c r="I11" s="13">
        <f t="shared" si="1"/>
        <v>0</v>
      </c>
      <c r="J11" s="12"/>
      <c r="K11" s="12"/>
      <c r="L11" s="13">
        <f t="shared" si="2"/>
        <v>0</v>
      </c>
      <c r="M11" s="12"/>
      <c r="N11" s="12"/>
      <c r="O11" s="13">
        <f t="shared" si="3"/>
        <v>0</v>
      </c>
      <c r="P11" s="14">
        <f>G11-(J11+M11)</f>
        <v>0</v>
      </c>
      <c r="Q11" s="14">
        <f t="shared" ref="Q11:Q15" si="9">H11-(K11+N11)</f>
        <v>0</v>
      </c>
      <c r="R11" s="13">
        <f t="shared" si="4"/>
        <v>0</v>
      </c>
      <c r="S11" s="16" t="e">
        <f t="shared" si="5"/>
        <v>#DIV/0!</v>
      </c>
      <c r="T11" s="16" t="e">
        <f t="shared" si="6"/>
        <v>#DIV/0!</v>
      </c>
      <c r="U11" s="16" t="e">
        <f t="shared" si="7"/>
        <v>#DIV/0!</v>
      </c>
      <c r="V11" s="56" t="e">
        <f t="shared" si="8"/>
        <v>#DIV/0!</v>
      </c>
    </row>
    <row r="12" spans="1:22" ht="16.5" customHeight="1" x14ac:dyDescent="0.2">
      <c r="A12" s="55" t="s">
        <v>21</v>
      </c>
      <c r="B12" s="11" t="s">
        <v>59</v>
      </c>
      <c r="C12" s="29" t="s">
        <v>87</v>
      </c>
      <c r="D12" s="12"/>
      <c r="E12" s="12"/>
      <c r="F12" s="13">
        <f t="shared" si="0"/>
        <v>0</v>
      </c>
      <c r="G12" s="12"/>
      <c r="H12" s="12"/>
      <c r="I12" s="13">
        <f t="shared" si="1"/>
        <v>0</v>
      </c>
      <c r="J12" s="12"/>
      <c r="K12" s="12"/>
      <c r="L12" s="13">
        <f t="shared" si="2"/>
        <v>0</v>
      </c>
      <c r="M12" s="12"/>
      <c r="N12" s="12"/>
      <c r="O12" s="13">
        <f t="shared" si="3"/>
        <v>0</v>
      </c>
      <c r="P12" s="14">
        <f>G12-(J12+M12)</f>
        <v>0</v>
      </c>
      <c r="Q12" s="14">
        <f t="shared" si="9"/>
        <v>0</v>
      </c>
      <c r="R12" s="13">
        <f t="shared" si="4"/>
        <v>0</v>
      </c>
      <c r="S12" s="16" t="e">
        <f t="shared" si="5"/>
        <v>#DIV/0!</v>
      </c>
      <c r="T12" s="16" t="e">
        <f t="shared" si="6"/>
        <v>#DIV/0!</v>
      </c>
      <c r="U12" s="16" t="e">
        <f t="shared" si="7"/>
        <v>#DIV/0!</v>
      </c>
      <c r="V12" s="56" t="e">
        <f t="shared" si="8"/>
        <v>#DIV/0!</v>
      </c>
    </row>
    <row r="13" spans="1:22" ht="16.5" customHeight="1" x14ac:dyDescent="0.2">
      <c r="A13" s="55" t="s">
        <v>22</v>
      </c>
      <c r="B13" s="11" t="s">
        <v>60</v>
      </c>
      <c r="C13" s="29" t="s">
        <v>82</v>
      </c>
      <c r="D13" s="12"/>
      <c r="E13" s="12"/>
      <c r="F13" s="13">
        <f t="shared" si="0"/>
        <v>0</v>
      </c>
      <c r="G13" s="12"/>
      <c r="H13" s="12"/>
      <c r="I13" s="13">
        <f t="shared" si="1"/>
        <v>0</v>
      </c>
      <c r="J13" s="12"/>
      <c r="K13" s="12"/>
      <c r="L13" s="13">
        <f t="shared" si="2"/>
        <v>0</v>
      </c>
      <c r="M13" s="12"/>
      <c r="N13" s="12"/>
      <c r="O13" s="13">
        <f t="shared" si="3"/>
        <v>0</v>
      </c>
      <c r="P13" s="14">
        <f>G13-(J13+M13)</f>
        <v>0</v>
      </c>
      <c r="Q13" s="14">
        <f t="shared" si="9"/>
        <v>0</v>
      </c>
      <c r="R13" s="13">
        <f t="shared" si="4"/>
        <v>0</v>
      </c>
      <c r="S13" s="16" t="e">
        <f t="shared" si="5"/>
        <v>#DIV/0!</v>
      </c>
      <c r="T13" s="16" t="e">
        <f t="shared" si="6"/>
        <v>#DIV/0!</v>
      </c>
      <c r="U13" s="16" t="e">
        <f t="shared" si="7"/>
        <v>#DIV/0!</v>
      </c>
      <c r="V13" s="56" t="e">
        <f t="shared" si="8"/>
        <v>#DIV/0!</v>
      </c>
    </row>
    <row r="14" spans="1:22" ht="16.5" customHeight="1" x14ac:dyDescent="0.2">
      <c r="A14" s="55" t="s">
        <v>23</v>
      </c>
      <c r="B14" s="11" t="s">
        <v>61</v>
      </c>
      <c r="C14" s="29" t="s">
        <v>88</v>
      </c>
      <c r="D14" s="12"/>
      <c r="E14" s="12"/>
      <c r="F14" s="13">
        <f t="shared" si="0"/>
        <v>0</v>
      </c>
      <c r="G14" s="12"/>
      <c r="H14" s="12"/>
      <c r="I14" s="13">
        <f t="shared" si="1"/>
        <v>0</v>
      </c>
      <c r="J14" s="12"/>
      <c r="K14" s="12"/>
      <c r="L14" s="13">
        <f t="shared" si="2"/>
        <v>0</v>
      </c>
      <c r="M14" s="12"/>
      <c r="N14" s="12"/>
      <c r="O14" s="13">
        <f t="shared" si="3"/>
        <v>0</v>
      </c>
      <c r="P14" s="14">
        <f>G14-(J14+M14)</f>
        <v>0</v>
      </c>
      <c r="Q14" s="14">
        <f t="shared" si="9"/>
        <v>0</v>
      </c>
      <c r="R14" s="13">
        <f t="shared" si="4"/>
        <v>0</v>
      </c>
      <c r="S14" s="16" t="e">
        <f t="shared" si="5"/>
        <v>#DIV/0!</v>
      </c>
      <c r="T14" s="16" t="e">
        <f t="shared" si="6"/>
        <v>#DIV/0!</v>
      </c>
      <c r="U14" s="16" t="e">
        <f t="shared" si="7"/>
        <v>#DIV/0!</v>
      </c>
      <c r="V14" s="56" t="e">
        <f t="shared" si="8"/>
        <v>#DIV/0!</v>
      </c>
    </row>
    <row r="15" spans="1:22" ht="16.5" customHeight="1" x14ac:dyDescent="0.2">
      <c r="A15" s="55" t="s">
        <v>24</v>
      </c>
      <c r="B15" s="11" t="s">
        <v>62</v>
      </c>
      <c r="C15" s="29" t="s">
        <v>82</v>
      </c>
      <c r="D15" s="12"/>
      <c r="E15" s="12"/>
      <c r="F15" s="13">
        <f>SUM(D15:E15)</f>
        <v>0</v>
      </c>
      <c r="G15" s="12"/>
      <c r="H15" s="12"/>
      <c r="I15" s="13">
        <f t="shared" si="1"/>
        <v>0</v>
      </c>
      <c r="J15" s="12"/>
      <c r="K15" s="12"/>
      <c r="L15" s="13">
        <f t="shared" si="2"/>
        <v>0</v>
      </c>
      <c r="M15" s="12"/>
      <c r="N15" s="12"/>
      <c r="O15" s="13">
        <f t="shared" si="3"/>
        <v>0</v>
      </c>
      <c r="P15" s="14">
        <f>G15-(J15+M15)</f>
        <v>0</v>
      </c>
      <c r="Q15" s="14">
        <f t="shared" si="9"/>
        <v>0</v>
      </c>
      <c r="R15" s="13">
        <f t="shared" si="4"/>
        <v>0</v>
      </c>
      <c r="S15" s="16" t="e">
        <f t="shared" si="5"/>
        <v>#DIV/0!</v>
      </c>
      <c r="T15" s="16" t="e">
        <f t="shared" si="6"/>
        <v>#DIV/0!</v>
      </c>
      <c r="U15" s="16" t="e">
        <f t="shared" si="7"/>
        <v>#DIV/0!</v>
      </c>
      <c r="V15" s="56" t="e">
        <f t="shared" si="8"/>
        <v>#DIV/0!</v>
      </c>
    </row>
    <row r="16" spans="1:22" ht="19.5" customHeight="1" x14ac:dyDescent="0.2">
      <c r="A16" s="52" t="s">
        <v>95</v>
      </c>
      <c r="B16" s="57" t="s">
        <v>56</v>
      </c>
      <c r="C16" s="53"/>
      <c r="D16" s="24">
        <f>SUM(D17:D17)</f>
        <v>0</v>
      </c>
      <c r="E16" s="24">
        <f>SUM(E17:E17)</f>
        <v>0</v>
      </c>
      <c r="F16" s="24">
        <f t="shared" si="0"/>
        <v>0</v>
      </c>
      <c r="G16" s="24">
        <f>SUM(G17:G17)</f>
        <v>0</v>
      </c>
      <c r="H16" s="24">
        <f>SUM(H17:H17)</f>
        <v>0</v>
      </c>
      <c r="I16" s="24">
        <f t="shared" si="1"/>
        <v>0</v>
      </c>
      <c r="J16" s="24">
        <f>SUM(J17:J17)</f>
        <v>0</v>
      </c>
      <c r="K16" s="24">
        <f>SUM(K17:K17)</f>
        <v>0</v>
      </c>
      <c r="L16" s="24">
        <f t="shared" si="2"/>
        <v>0</v>
      </c>
      <c r="M16" s="24">
        <f>SUM(M17:M17)</f>
        <v>0</v>
      </c>
      <c r="N16" s="24">
        <f>SUM(N17:N17)</f>
        <v>0</v>
      </c>
      <c r="O16" s="24">
        <f t="shared" si="3"/>
        <v>0</v>
      </c>
      <c r="P16" s="24">
        <f>SUM(P17:P17)</f>
        <v>0</v>
      </c>
      <c r="Q16" s="24">
        <f>SUM(Q17:Q17)</f>
        <v>0</v>
      </c>
      <c r="R16" s="24">
        <f t="shared" si="4"/>
        <v>0</v>
      </c>
      <c r="S16" s="54" t="e">
        <f t="shared" si="5"/>
        <v>#DIV/0!</v>
      </c>
      <c r="T16" s="54" t="e">
        <f t="shared" si="6"/>
        <v>#DIV/0!</v>
      </c>
      <c r="U16" s="54" t="e">
        <f t="shared" si="7"/>
        <v>#DIV/0!</v>
      </c>
      <c r="V16" s="51" t="e">
        <f t="shared" si="8"/>
        <v>#DIV/0!</v>
      </c>
    </row>
    <row r="17" spans="1:22" ht="16.5" customHeight="1" x14ac:dyDescent="0.2">
      <c r="A17" s="58" t="s">
        <v>18</v>
      </c>
      <c r="B17" s="11" t="s">
        <v>103</v>
      </c>
      <c r="C17" s="29" t="s">
        <v>83</v>
      </c>
      <c r="D17" s="12"/>
      <c r="E17" s="12"/>
      <c r="F17" s="13">
        <f t="shared" si="0"/>
        <v>0</v>
      </c>
      <c r="G17" s="12"/>
      <c r="H17" s="12"/>
      <c r="I17" s="13">
        <f t="shared" si="1"/>
        <v>0</v>
      </c>
      <c r="J17" s="12"/>
      <c r="K17" s="12"/>
      <c r="L17" s="13">
        <f t="shared" si="2"/>
        <v>0</v>
      </c>
      <c r="M17" s="12"/>
      <c r="N17" s="12"/>
      <c r="O17" s="13">
        <f t="shared" si="3"/>
        <v>0</v>
      </c>
      <c r="P17" s="14">
        <f t="shared" ref="P17" si="10">G17-(J17+M17)</f>
        <v>0</v>
      </c>
      <c r="Q17" s="14">
        <f t="shared" ref="Q17" si="11">H17-(K17+N17)</f>
        <v>0</v>
      </c>
      <c r="R17" s="13">
        <f t="shared" si="4"/>
        <v>0</v>
      </c>
      <c r="S17" s="16" t="e">
        <f t="shared" si="5"/>
        <v>#DIV/0!</v>
      </c>
      <c r="T17" s="16" t="e">
        <f t="shared" si="6"/>
        <v>#DIV/0!</v>
      </c>
      <c r="U17" s="16" t="e">
        <f t="shared" si="7"/>
        <v>#DIV/0!</v>
      </c>
      <c r="V17" s="56" t="e">
        <f t="shared" si="8"/>
        <v>#DIV/0!</v>
      </c>
    </row>
    <row r="18" spans="1:22" ht="19.5" customHeight="1" x14ac:dyDescent="0.2">
      <c r="A18" s="52" t="s">
        <v>95</v>
      </c>
      <c r="B18" s="53" t="s">
        <v>57</v>
      </c>
      <c r="C18" s="53"/>
      <c r="D18" s="24">
        <f>SUM(D19:D19)</f>
        <v>0</v>
      </c>
      <c r="E18" s="24">
        <f>SUM(E19:E19)</f>
        <v>0</v>
      </c>
      <c r="F18" s="24">
        <f t="shared" si="0"/>
        <v>0</v>
      </c>
      <c r="G18" s="24">
        <f>SUM(G19:G19)</f>
        <v>0</v>
      </c>
      <c r="H18" s="24">
        <f>SUM(H19:H19)</f>
        <v>0</v>
      </c>
      <c r="I18" s="24">
        <f t="shared" si="1"/>
        <v>0</v>
      </c>
      <c r="J18" s="24">
        <f>SUM(J19:J19)</f>
        <v>0</v>
      </c>
      <c r="K18" s="24">
        <f>SUM(K19:K19)</f>
        <v>0</v>
      </c>
      <c r="L18" s="24">
        <f t="shared" si="2"/>
        <v>0</v>
      </c>
      <c r="M18" s="24">
        <f>SUM(M19:M19)</f>
        <v>0</v>
      </c>
      <c r="N18" s="24">
        <f>SUM(N19:N19)</f>
        <v>0</v>
      </c>
      <c r="O18" s="24">
        <f t="shared" si="3"/>
        <v>0</v>
      </c>
      <c r="P18" s="24">
        <f>SUM(P19:P19)</f>
        <v>0</v>
      </c>
      <c r="Q18" s="24">
        <f>SUM(Q19:Q19)</f>
        <v>0</v>
      </c>
      <c r="R18" s="24">
        <f t="shared" si="4"/>
        <v>0</v>
      </c>
      <c r="S18" s="54" t="e">
        <f t="shared" si="5"/>
        <v>#DIV/0!</v>
      </c>
      <c r="T18" s="54" t="e">
        <f t="shared" si="6"/>
        <v>#DIV/0!</v>
      </c>
      <c r="U18" s="54" t="e">
        <f t="shared" si="7"/>
        <v>#DIV/0!</v>
      </c>
      <c r="V18" s="51" t="e">
        <f t="shared" si="8"/>
        <v>#DIV/0!</v>
      </c>
    </row>
    <row r="19" spans="1:22" ht="16.5" customHeight="1" x14ac:dyDescent="0.2">
      <c r="A19" s="59" t="s">
        <v>18</v>
      </c>
      <c r="B19" s="69" t="s">
        <v>105</v>
      </c>
      <c r="C19" s="29" t="s">
        <v>85</v>
      </c>
      <c r="D19" s="12"/>
      <c r="E19" s="12"/>
      <c r="F19" s="13">
        <f t="shared" si="0"/>
        <v>0</v>
      </c>
      <c r="G19" s="12"/>
      <c r="H19" s="12"/>
      <c r="I19" s="13">
        <f t="shared" si="1"/>
        <v>0</v>
      </c>
      <c r="J19" s="12"/>
      <c r="K19" s="12"/>
      <c r="L19" s="13">
        <f t="shared" si="2"/>
        <v>0</v>
      </c>
      <c r="M19" s="12"/>
      <c r="N19" s="12"/>
      <c r="O19" s="13">
        <f t="shared" si="3"/>
        <v>0</v>
      </c>
      <c r="P19" s="14">
        <f t="shared" ref="P19" si="12">G19-(J19+M19)</f>
        <v>0</v>
      </c>
      <c r="Q19" s="14">
        <f t="shared" ref="Q19" si="13">H19-(K19+N19)</f>
        <v>0</v>
      </c>
      <c r="R19" s="13">
        <f t="shared" si="4"/>
        <v>0</v>
      </c>
      <c r="S19" s="16" t="e">
        <f t="shared" si="5"/>
        <v>#DIV/0!</v>
      </c>
      <c r="T19" s="16" t="e">
        <f t="shared" si="6"/>
        <v>#DIV/0!</v>
      </c>
      <c r="U19" s="16" t="e">
        <f t="shared" si="7"/>
        <v>#DIV/0!</v>
      </c>
      <c r="V19" s="56" t="e">
        <f t="shared" si="8"/>
        <v>#DIV/0!</v>
      </c>
    </row>
    <row r="20" spans="1:22" ht="19.5" customHeight="1" x14ac:dyDescent="0.2">
      <c r="A20" s="52" t="s">
        <v>95</v>
      </c>
      <c r="B20" s="53" t="s">
        <v>55</v>
      </c>
      <c r="C20" s="53"/>
      <c r="D20" s="24">
        <f>SUM(D21:D21)</f>
        <v>0</v>
      </c>
      <c r="E20" s="24">
        <f>SUM(E21:E21)</f>
        <v>0</v>
      </c>
      <c r="F20" s="24">
        <f t="shared" si="0"/>
        <v>0</v>
      </c>
      <c r="G20" s="24">
        <f>SUM(G21:G21)</f>
        <v>0</v>
      </c>
      <c r="H20" s="24">
        <f>SUM(H21:H21)</f>
        <v>0</v>
      </c>
      <c r="I20" s="24">
        <f t="shared" si="1"/>
        <v>0</v>
      </c>
      <c r="J20" s="24">
        <f>SUM(J21:J21)</f>
        <v>0</v>
      </c>
      <c r="K20" s="24">
        <f>SUM(K21:K21)</f>
        <v>0</v>
      </c>
      <c r="L20" s="24">
        <f t="shared" si="2"/>
        <v>0</v>
      </c>
      <c r="M20" s="24">
        <f>SUM(M21:M21)</f>
        <v>0</v>
      </c>
      <c r="N20" s="24">
        <f>SUM(N21:N21)</f>
        <v>0</v>
      </c>
      <c r="O20" s="24">
        <f t="shared" si="3"/>
        <v>0</v>
      </c>
      <c r="P20" s="24">
        <f>SUM(P21:P21)</f>
        <v>0</v>
      </c>
      <c r="Q20" s="24">
        <f>SUM(Q21:Q21)</f>
        <v>0</v>
      </c>
      <c r="R20" s="24">
        <f t="shared" si="4"/>
        <v>0</v>
      </c>
      <c r="S20" s="54" t="e">
        <f t="shared" si="5"/>
        <v>#DIV/0!</v>
      </c>
      <c r="T20" s="54" t="e">
        <f t="shared" si="6"/>
        <v>#DIV/0!</v>
      </c>
      <c r="U20" s="54" t="e">
        <f t="shared" si="7"/>
        <v>#DIV/0!</v>
      </c>
      <c r="V20" s="51" t="e">
        <f t="shared" si="8"/>
        <v>#DIV/0!</v>
      </c>
    </row>
    <row r="21" spans="1:22" ht="16.5" customHeight="1" x14ac:dyDescent="0.2">
      <c r="A21" s="58" t="s">
        <v>18</v>
      </c>
      <c r="B21" s="11" t="s">
        <v>49</v>
      </c>
      <c r="C21" s="29" t="s">
        <v>82</v>
      </c>
      <c r="D21" s="12"/>
      <c r="E21" s="12"/>
      <c r="F21" s="13">
        <f t="shared" si="0"/>
        <v>0</v>
      </c>
      <c r="G21" s="12"/>
      <c r="H21" s="12"/>
      <c r="I21" s="13">
        <f t="shared" si="1"/>
        <v>0</v>
      </c>
      <c r="J21" s="12"/>
      <c r="K21" s="12"/>
      <c r="L21" s="13">
        <f t="shared" si="2"/>
        <v>0</v>
      </c>
      <c r="M21" s="12"/>
      <c r="N21" s="12"/>
      <c r="O21" s="13">
        <f t="shared" si="3"/>
        <v>0</v>
      </c>
      <c r="P21" s="14">
        <f>G21-(J21+M21)</f>
        <v>0</v>
      </c>
      <c r="Q21" s="14">
        <f>H21-(K21+N21)</f>
        <v>0</v>
      </c>
      <c r="R21" s="13">
        <f t="shared" si="4"/>
        <v>0</v>
      </c>
      <c r="S21" s="16" t="e">
        <f t="shared" si="5"/>
        <v>#DIV/0!</v>
      </c>
      <c r="T21" s="16" t="e">
        <f t="shared" si="6"/>
        <v>#DIV/0!</v>
      </c>
      <c r="U21" s="16" t="e">
        <f t="shared" si="7"/>
        <v>#DIV/0!</v>
      </c>
      <c r="V21" s="56" t="e">
        <f t="shared" si="8"/>
        <v>#DIV/0!</v>
      </c>
    </row>
    <row r="22" spans="1:22" ht="19.5" customHeight="1" x14ac:dyDescent="0.2">
      <c r="A22" s="52" t="s">
        <v>95</v>
      </c>
      <c r="B22" s="53" t="s">
        <v>80</v>
      </c>
      <c r="C22" s="61"/>
      <c r="D22" s="13">
        <f>SUM(D23:D24)</f>
        <v>0</v>
      </c>
      <c r="E22" s="13">
        <f>SUM(E23:E24)</f>
        <v>0</v>
      </c>
      <c r="F22" s="13">
        <f t="shared" si="0"/>
        <v>0</v>
      </c>
      <c r="G22" s="24">
        <f>SUM(G23:G24)</f>
        <v>0</v>
      </c>
      <c r="H22" s="24">
        <f>SUM(H23:H24)</f>
        <v>0</v>
      </c>
      <c r="I22" s="24">
        <f t="shared" si="1"/>
        <v>0</v>
      </c>
      <c r="J22" s="24">
        <f>SUM(J23:J24)</f>
        <v>0</v>
      </c>
      <c r="K22" s="24">
        <f>SUM(K23:K24)</f>
        <v>0</v>
      </c>
      <c r="L22" s="24">
        <f t="shared" si="2"/>
        <v>0</v>
      </c>
      <c r="M22" s="24">
        <f>SUM(M23:M24)</f>
        <v>0</v>
      </c>
      <c r="N22" s="24">
        <f>SUM(N23:N24)</f>
        <v>0</v>
      </c>
      <c r="O22" s="24">
        <f t="shared" si="3"/>
        <v>0</v>
      </c>
      <c r="P22" s="13">
        <f>SUM(P23:P24)</f>
        <v>0</v>
      </c>
      <c r="Q22" s="13">
        <f>SUM(Q23:Q24)</f>
        <v>0</v>
      </c>
      <c r="R22" s="13">
        <f t="shared" si="4"/>
        <v>0</v>
      </c>
      <c r="S22" s="62" t="e">
        <f t="shared" si="5"/>
        <v>#DIV/0!</v>
      </c>
      <c r="T22" s="62" t="e">
        <f t="shared" si="6"/>
        <v>#DIV/0!</v>
      </c>
      <c r="U22" s="62" t="e">
        <f t="shared" si="7"/>
        <v>#DIV/0!</v>
      </c>
      <c r="V22" s="63" t="e">
        <f t="shared" si="8"/>
        <v>#DIV/0!</v>
      </c>
    </row>
    <row r="23" spans="1:22" ht="16.5" customHeight="1" x14ac:dyDescent="0.2">
      <c r="A23" s="55" t="s">
        <v>18</v>
      </c>
      <c r="B23" s="25" t="s">
        <v>79</v>
      </c>
      <c r="C23" s="29" t="s">
        <v>104</v>
      </c>
      <c r="D23" s="12"/>
      <c r="E23" s="12"/>
      <c r="F23" s="24">
        <f t="shared" si="0"/>
        <v>0</v>
      </c>
      <c r="G23" s="12"/>
      <c r="H23" s="12"/>
      <c r="I23" s="13">
        <f t="shared" si="1"/>
        <v>0</v>
      </c>
      <c r="J23" s="12"/>
      <c r="K23" s="12"/>
      <c r="L23" s="13">
        <f t="shared" si="2"/>
        <v>0</v>
      </c>
      <c r="M23" s="12"/>
      <c r="N23" s="12"/>
      <c r="O23" s="13">
        <f t="shared" si="3"/>
        <v>0</v>
      </c>
      <c r="P23" s="14">
        <f>G23-(J23+M23)</f>
        <v>0</v>
      </c>
      <c r="Q23" s="14">
        <f>H23-(K23+N23)</f>
        <v>0</v>
      </c>
      <c r="R23" s="13">
        <f t="shared" si="4"/>
        <v>0</v>
      </c>
      <c r="S23" s="16" t="e">
        <f t="shared" si="5"/>
        <v>#DIV/0!</v>
      </c>
      <c r="T23" s="16" t="e">
        <f t="shared" si="6"/>
        <v>#DIV/0!</v>
      </c>
      <c r="U23" s="16" t="e">
        <f t="shared" si="7"/>
        <v>#DIV/0!</v>
      </c>
      <c r="V23" s="56" t="e">
        <f t="shared" si="8"/>
        <v>#DIV/0!</v>
      </c>
    </row>
    <row r="24" spans="1:22" ht="16.5" customHeight="1" x14ac:dyDescent="0.2">
      <c r="A24" s="55" t="s">
        <v>21</v>
      </c>
      <c r="B24" s="25" t="s">
        <v>80</v>
      </c>
      <c r="C24" s="29" t="s">
        <v>104</v>
      </c>
      <c r="D24" s="12"/>
      <c r="E24" s="12"/>
      <c r="F24" s="24">
        <f t="shared" si="0"/>
        <v>0</v>
      </c>
      <c r="G24" s="12"/>
      <c r="H24" s="12"/>
      <c r="I24" s="13">
        <f t="shared" si="1"/>
        <v>0</v>
      </c>
      <c r="J24" s="12"/>
      <c r="K24" s="12"/>
      <c r="L24" s="13">
        <f t="shared" si="2"/>
        <v>0</v>
      </c>
      <c r="M24" s="12"/>
      <c r="N24" s="12"/>
      <c r="O24" s="13">
        <f t="shared" si="3"/>
        <v>0</v>
      </c>
      <c r="P24" s="14">
        <f>G24-(J24+M24)</f>
        <v>0</v>
      </c>
      <c r="Q24" s="14">
        <f>H24-(K24+N24)</f>
        <v>0</v>
      </c>
      <c r="R24" s="13">
        <f t="shared" si="4"/>
        <v>0</v>
      </c>
      <c r="S24" s="16" t="e">
        <f t="shared" si="5"/>
        <v>#DIV/0!</v>
      </c>
      <c r="T24" s="16" t="e">
        <f t="shared" si="6"/>
        <v>#DIV/0!</v>
      </c>
      <c r="U24" s="16" t="e">
        <f t="shared" si="7"/>
        <v>#DIV/0!</v>
      </c>
      <c r="V24" s="56" t="e">
        <f t="shared" si="8"/>
        <v>#DIV/0!</v>
      </c>
    </row>
    <row r="25" spans="1:22" ht="19.5" customHeight="1" x14ac:dyDescent="0.2">
      <c r="A25" s="52" t="s">
        <v>95</v>
      </c>
      <c r="B25" s="53" t="s">
        <v>99</v>
      </c>
      <c r="C25" s="61"/>
      <c r="D25" s="13">
        <f>SUM(D26:D27)</f>
        <v>0</v>
      </c>
      <c r="E25" s="13">
        <f>SUM(E26:E27)</f>
        <v>0</v>
      </c>
      <c r="F25" s="13">
        <f t="shared" si="0"/>
        <v>0</v>
      </c>
      <c r="G25" s="13">
        <f>SUM(G26:G27)</f>
        <v>0</v>
      </c>
      <c r="H25" s="13">
        <f>SUM(H26:H27)</f>
        <v>0</v>
      </c>
      <c r="I25" s="24">
        <f t="shared" si="1"/>
        <v>0</v>
      </c>
      <c r="J25" s="13">
        <f>SUM(J26:J27)</f>
        <v>0</v>
      </c>
      <c r="K25" s="13">
        <f>SUM(K26:K27)</f>
        <v>0</v>
      </c>
      <c r="L25" s="24">
        <f t="shared" si="2"/>
        <v>0</v>
      </c>
      <c r="M25" s="13">
        <f>SUM(M26:M27)</f>
        <v>0</v>
      </c>
      <c r="N25" s="13">
        <f>SUM(N26:N27)</f>
        <v>0</v>
      </c>
      <c r="O25" s="24">
        <f t="shared" si="3"/>
        <v>0</v>
      </c>
      <c r="P25" s="13">
        <f>SUM(P26:P27)</f>
        <v>0</v>
      </c>
      <c r="Q25" s="13">
        <f>SUM(Q26:Q27)</f>
        <v>0</v>
      </c>
      <c r="R25" s="13">
        <f t="shared" si="4"/>
        <v>0</v>
      </c>
      <c r="S25" s="62" t="e">
        <f t="shared" ref="S25:S27" si="14">+M25/G25</f>
        <v>#DIV/0!</v>
      </c>
      <c r="T25" s="62" t="e">
        <f t="shared" ref="T25:T27" si="15">+N25/H25</f>
        <v>#DIV/0!</v>
      </c>
      <c r="U25" s="62" t="e">
        <f t="shared" ref="U25:U27" si="16">+O25/I25</f>
        <v>#DIV/0!</v>
      </c>
      <c r="V25" s="63" t="e">
        <f t="shared" ref="V25:V27" si="17">+O25/F25</f>
        <v>#DIV/0!</v>
      </c>
    </row>
    <row r="26" spans="1:22" ht="16.5" customHeight="1" x14ac:dyDescent="0.2">
      <c r="A26" s="34" t="s">
        <v>18</v>
      </c>
      <c r="B26" s="35" t="s">
        <v>100</v>
      </c>
      <c r="C26" s="32" t="s">
        <v>102</v>
      </c>
      <c r="D26" s="27"/>
      <c r="E26" s="27"/>
      <c r="F26" s="13">
        <f t="shared" si="0"/>
        <v>0</v>
      </c>
      <c r="G26" s="27"/>
      <c r="H26" s="27"/>
      <c r="I26" s="13">
        <f t="shared" si="1"/>
        <v>0</v>
      </c>
      <c r="J26" s="27"/>
      <c r="K26" s="27"/>
      <c r="L26" s="13">
        <f t="shared" si="2"/>
        <v>0</v>
      </c>
      <c r="M26" s="27"/>
      <c r="N26" s="27"/>
      <c r="O26" s="13">
        <f t="shared" si="3"/>
        <v>0</v>
      </c>
      <c r="P26" s="14">
        <f t="shared" ref="P26:P27" si="18">G26-(J26+M26)</f>
        <v>0</v>
      </c>
      <c r="Q26" s="14">
        <f t="shared" ref="Q26:Q27" si="19">H26-(K26+N26)</f>
        <v>0</v>
      </c>
      <c r="R26" s="13">
        <f t="shared" si="4"/>
        <v>0</v>
      </c>
      <c r="S26" s="16" t="e">
        <f t="shared" si="14"/>
        <v>#DIV/0!</v>
      </c>
      <c r="T26" s="16" t="e">
        <f t="shared" si="15"/>
        <v>#DIV/0!</v>
      </c>
      <c r="U26" s="16" t="e">
        <f t="shared" si="16"/>
        <v>#DIV/0!</v>
      </c>
      <c r="V26" s="56" t="e">
        <f t="shared" si="17"/>
        <v>#DIV/0!</v>
      </c>
    </row>
    <row r="27" spans="1:22" ht="16.5" customHeight="1" x14ac:dyDescent="0.2">
      <c r="A27" s="34" t="s">
        <v>21</v>
      </c>
      <c r="B27" s="35" t="s">
        <v>101</v>
      </c>
      <c r="C27" s="32" t="s">
        <v>102</v>
      </c>
      <c r="D27" s="27"/>
      <c r="E27" s="27"/>
      <c r="F27" s="13">
        <f t="shared" si="0"/>
        <v>0</v>
      </c>
      <c r="G27" s="27"/>
      <c r="H27" s="27"/>
      <c r="I27" s="13">
        <f t="shared" si="1"/>
        <v>0</v>
      </c>
      <c r="J27" s="27"/>
      <c r="K27" s="27"/>
      <c r="L27" s="13">
        <f t="shared" si="2"/>
        <v>0</v>
      </c>
      <c r="M27" s="27"/>
      <c r="N27" s="27"/>
      <c r="O27" s="13">
        <f t="shared" si="3"/>
        <v>0</v>
      </c>
      <c r="P27" s="14">
        <f t="shared" si="18"/>
        <v>0</v>
      </c>
      <c r="Q27" s="14">
        <f t="shared" si="19"/>
        <v>0</v>
      </c>
      <c r="R27" s="13">
        <f t="shared" si="4"/>
        <v>0</v>
      </c>
      <c r="S27" s="16" t="e">
        <f t="shared" si="14"/>
        <v>#DIV/0!</v>
      </c>
      <c r="T27" s="16" t="e">
        <f t="shared" si="15"/>
        <v>#DIV/0!</v>
      </c>
      <c r="U27" s="16" t="e">
        <f t="shared" si="16"/>
        <v>#DIV/0!</v>
      </c>
      <c r="V27" s="56" t="e">
        <f t="shared" si="17"/>
        <v>#DIV/0!</v>
      </c>
    </row>
    <row r="28" spans="1:22" ht="19.5" customHeight="1" x14ac:dyDescent="0.2">
      <c r="A28" s="52" t="s">
        <v>95</v>
      </c>
      <c r="B28" s="53" t="s">
        <v>25</v>
      </c>
      <c r="C28" s="53"/>
      <c r="D28" s="24">
        <f>SUM(D29:D32)</f>
        <v>0</v>
      </c>
      <c r="E28" s="24">
        <f>SUM(E29:E32)</f>
        <v>0</v>
      </c>
      <c r="F28" s="24">
        <f t="shared" si="0"/>
        <v>0</v>
      </c>
      <c r="G28" s="24">
        <f>SUM(G29:G32)</f>
        <v>0</v>
      </c>
      <c r="H28" s="24">
        <f>SUM(H29:H32)</f>
        <v>0</v>
      </c>
      <c r="I28" s="24">
        <f t="shared" si="1"/>
        <v>0</v>
      </c>
      <c r="J28" s="24">
        <f>SUM(J29:J32)</f>
        <v>0</v>
      </c>
      <c r="K28" s="24">
        <f>SUM(K29:K32)</f>
        <v>0</v>
      </c>
      <c r="L28" s="24">
        <f t="shared" si="2"/>
        <v>0</v>
      </c>
      <c r="M28" s="24">
        <f>SUM(M29:M32)</f>
        <v>0</v>
      </c>
      <c r="N28" s="24">
        <f>SUM(N29:N32)</f>
        <v>0</v>
      </c>
      <c r="O28" s="24">
        <f t="shared" si="3"/>
        <v>0</v>
      </c>
      <c r="P28" s="24">
        <f>SUM(P29:P32)</f>
        <v>0</v>
      </c>
      <c r="Q28" s="24">
        <f>SUM(Q29:Q32)</f>
        <v>0</v>
      </c>
      <c r="R28" s="24">
        <f t="shared" si="4"/>
        <v>0</v>
      </c>
      <c r="S28" s="54" t="e">
        <f t="shared" ref="S28:U32" si="20">+M28/G28</f>
        <v>#DIV/0!</v>
      </c>
      <c r="T28" s="54" t="e">
        <f t="shared" si="20"/>
        <v>#DIV/0!</v>
      </c>
      <c r="U28" s="54" t="e">
        <f t="shared" si="20"/>
        <v>#DIV/0!</v>
      </c>
      <c r="V28" s="51" t="e">
        <f t="shared" ref="V28:V33" si="21">+O28/F28</f>
        <v>#DIV/0!</v>
      </c>
    </row>
    <row r="29" spans="1:22" ht="16.5" customHeight="1" x14ac:dyDescent="0.2">
      <c r="A29" s="55" t="s">
        <v>18</v>
      </c>
      <c r="B29" s="15" t="s">
        <v>65</v>
      </c>
      <c r="C29" s="32" t="s">
        <v>81</v>
      </c>
      <c r="D29" s="12"/>
      <c r="E29" s="12"/>
      <c r="F29" s="24">
        <f t="shared" si="0"/>
        <v>0</v>
      </c>
      <c r="G29" s="27"/>
      <c r="H29" s="27"/>
      <c r="I29" s="24">
        <f t="shared" si="1"/>
        <v>0</v>
      </c>
      <c r="J29" s="27"/>
      <c r="K29" s="27"/>
      <c r="L29" s="24">
        <f t="shared" si="2"/>
        <v>0</v>
      </c>
      <c r="M29" s="27"/>
      <c r="N29" s="27"/>
      <c r="O29" s="24">
        <f t="shared" si="3"/>
        <v>0</v>
      </c>
      <c r="P29" s="14">
        <f t="shared" ref="P29:P32" si="22">G29-(J29+M29)</f>
        <v>0</v>
      </c>
      <c r="Q29" s="14">
        <f t="shared" ref="Q29:Q32" si="23">H29-(K29+N29)</f>
        <v>0</v>
      </c>
      <c r="R29" s="24">
        <f t="shared" si="4"/>
        <v>0</v>
      </c>
      <c r="S29" s="28" t="e">
        <f t="shared" si="20"/>
        <v>#DIV/0!</v>
      </c>
      <c r="T29" s="28" t="e">
        <f t="shared" si="20"/>
        <v>#DIV/0!</v>
      </c>
      <c r="U29" s="28" t="e">
        <f t="shared" si="20"/>
        <v>#DIV/0!</v>
      </c>
      <c r="V29" s="60" t="e">
        <f t="shared" si="21"/>
        <v>#DIV/0!</v>
      </c>
    </row>
    <row r="30" spans="1:22" ht="16.5" customHeight="1" x14ac:dyDescent="0.2">
      <c r="A30" s="55" t="s">
        <v>21</v>
      </c>
      <c r="B30" s="15" t="s">
        <v>66</v>
      </c>
      <c r="C30" s="32" t="s">
        <v>81</v>
      </c>
      <c r="D30" s="27"/>
      <c r="E30" s="27"/>
      <c r="F30" s="24">
        <f t="shared" si="0"/>
        <v>0</v>
      </c>
      <c r="G30" s="27"/>
      <c r="H30" s="27"/>
      <c r="I30" s="24">
        <f t="shared" si="1"/>
        <v>0</v>
      </c>
      <c r="J30" s="27"/>
      <c r="K30" s="27"/>
      <c r="L30" s="24">
        <f t="shared" si="2"/>
        <v>0</v>
      </c>
      <c r="M30" s="27"/>
      <c r="N30" s="27"/>
      <c r="O30" s="24">
        <f t="shared" si="3"/>
        <v>0</v>
      </c>
      <c r="P30" s="14">
        <f t="shared" si="22"/>
        <v>0</v>
      </c>
      <c r="Q30" s="14">
        <f t="shared" si="23"/>
        <v>0</v>
      </c>
      <c r="R30" s="24">
        <f t="shared" si="4"/>
        <v>0</v>
      </c>
      <c r="S30" s="28" t="e">
        <f t="shared" si="20"/>
        <v>#DIV/0!</v>
      </c>
      <c r="T30" s="28" t="e">
        <f t="shared" si="20"/>
        <v>#DIV/0!</v>
      </c>
      <c r="U30" s="28" t="e">
        <f t="shared" si="20"/>
        <v>#DIV/0!</v>
      </c>
      <c r="V30" s="60" t="e">
        <f t="shared" si="21"/>
        <v>#DIV/0!</v>
      </c>
    </row>
    <row r="31" spans="1:22" ht="16.5" customHeight="1" x14ac:dyDescent="0.2">
      <c r="A31" s="55" t="s">
        <v>22</v>
      </c>
      <c r="B31" s="15" t="s">
        <v>67</v>
      </c>
      <c r="C31" s="32" t="s">
        <v>81</v>
      </c>
      <c r="D31" s="27"/>
      <c r="E31" s="27"/>
      <c r="F31" s="24">
        <f t="shared" si="0"/>
        <v>0</v>
      </c>
      <c r="G31" s="27"/>
      <c r="H31" s="27"/>
      <c r="I31" s="24">
        <f t="shared" si="1"/>
        <v>0</v>
      </c>
      <c r="J31" s="27"/>
      <c r="K31" s="27"/>
      <c r="L31" s="24">
        <f t="shared" si="2"/>
        <v>0</v>
      </c>
      <c r="M31" s="27"/>
      <c r="N31" s="27"/>
      <c r="O31" s="24">
        <f t="shared" si="3"/>
        <v>0</v>
      </c>
      <c r="P31" s="14">
        <f t="shared" si="22"/>
        <v>0</v>
      </c>
      <c r="Q31" s="14">
        <f t="shared" si="23"/>
        <v>0</v>
      </c>
      <c r="R31" s="24">
        <f t="shared" si="4"/>
        <v>0</v>
      </c>
      <c r="S31" s="28" t="e">
        <f t="shared" si="20"/>
        <v>#DIV/0!</v>
      </c>
      <c r="T31" s="28" t="e">
        <f t="shared" si="20"/>
        <v>#DIV/0!</v>
      </c>
      <c r="U31" s="28" t="e">
        <f t="shared" si="20"/>
        <v>#DIV/0!</v>
      </c>
      <c r="V31" s="60" t="e">
        <f t="shared" si="21"/>
        <v>#DIV/0!</v>
      </c>
    </row>
    <row r="32" spans="1:22" ht="16.5" customHeight="1" x14ac:dyDescent="0.2">
      <c r="A32" s="55" t="s">
        <v>23</v>
      </c>
      <c r="B32" s="15" t="s">
        <v>68</v>
      </c>
      <c r="C32" s="32" t="s">
        <v>81</v>
      </c>
      <c r="D32" s="12"/>
      <c r="E32" s="12"/>
      <c r="F32" s="24">
        <f t="shared" si="0"/>
        <v>0</v>
      </c>
      <c r="G32" s="12"/>
      <c r="H32" s="12"/>
      <c r="I32" s="13">
        <f t="shared" si="1"/>
        <v>0</v>
      </c>
      <c r="J32" s="12"/>
      <c r="K32" s="12"/>
      <c r="L32" s="13">
        <f t="shared" si="2"/>
        <v>0</v>
      </c>
      <c r="M32" s="27"/>
      <c r="N32" s="27"/>
      <c r="O32" s="13">
        <f t="shared" si="3"/>
        <v>0</v>
      </c>
      <c r="P32" s="14">
        <f t="shared" si="22"/>
        <v>0</v>
      </c>
      <c r="Q32" s="14">
        <f t="shared" si="23"/>
        <v>0</v>
      </c>
      <c r="R32" s="13">
        <f t="shared" si="4"/>
        <v>0</v>
      </c>
      <c r="S32" s="16" t="e">
        <f t="shared" si="20"/>
        <v>#DIV/0!</v>
      </c>
      <c r="T32" s="16" t="e">
        <f t="shared" si="20"/>
        <v>#DIV/0!</v>
      </c>
      <c r="U32" s="16" t="e">
        <f t="shared" si="20"/>
        <v>#DIV/0!</v>
      </c>
      <c r="V32" s="56" t="e">
        <f t="shared" si="21"/>
        <v>#DIV/0!</v>
      </c>
    </row>
    <row r="33" spans="1:22" ht="19.5" customHeight="1" x14ac:dyDescent="0.2">
      <c r="A33" s="52" t="s">
        <v>95</v>
      </c>
      <c r="B33" s="53" t="s">
        <v>44</v>
      </c>
      <c r="C33" s="53"/>
      <c r="D33" s="24">
        <f>SUM(D34:D37)</f>
        <v>0</v>
      </c>
      <c r="E33" s="24">
        <f>SUM(E34:E37)</f>
        <v>0</v>
      </c>
      <c r="F33" s="24">
        <f t="shared" si="0"/>
        <v>0</v>
      </c>
      <c r="G33" s="24">
        <f>SUM(G34:G37)</f>
        <v>0</v>
      </c>
      <c r="H33" s="24">
        <f>SUM(H34:H37)</f>
        <v>0</v>
      </c>
      <c r="I33" s="24">
        <f t="shared" si="1"/>
        <v>0</v>
      </c>
      <c r="J33" s="24">
        <f>SUM(J34:J37)</f>
        <v>0</v>
      </c>
      <c r="K33" s="24">
        <f>SUM(K34:K37)</f>
        <v>0</v>
      </c>
      <c r="L33" s="24">
        <f t="shared" si="2"/>
        <v>0</v>
      </c>
      <c r="M33" s="24">
        <f>SUM(M34:M37)</f>
        <v>0</v>
      </c>
      <c r="N33" s="24">
        <f>SUM(N34:N37)</f>
        <v>0</v>
      </c>
      <c r="O33" s="24">
        <f t="shared" si="3"/>
        <v>0</v>
      </c>
      <c r="P33" s="24">
        <f>SUM(P34:P37)</f>
        <v>0</v>
      </c>
      <c r="Q33" s="24">
        <f>SUM(Q34:Q37)</f>
        <v>0</v>
      </c>
      <c r="R33" s="24">
        <f t="shared" si="4"/>
        <v>0</v>
      </c>
      <c r="S33" s="54" t="e">
        <f>+M33/G33</f>
        <v>#DIV/0!</v>
      </c>
      <c r="T33" s="54" t="e">
        <f>+N33/H33</f>
        <v>#DIV/0!</v>
      </c>
      <c r="U33" s="54" t="e">
        <f t="shared" ref="U33" si="24">+O33/I33</f>
        <v>#DIV/0!</v>
      </c>
      <c r="V33" s="51" t="e">
        <f t="shared" si="21"/>
        <v>#DIV/0!</v>
      </c>
    </row>
    <row r="34" spans="1:22" ht="17.100000000000001" customHeight="1" x14ac:dyDescent="0.2">
      <c r="A34" s="58" t="s">
        <v>18</v>
      </c>
      <c r="B34" s="11" t="s">
        <v>45</v>
      </c>
      <c r="C34" s="29" t="s">
        <v>81</v>
      </c>
      <c r="D34" s="12"/>
      <c r="E34" s="12"/>
      <c r="F34" s="13">
        <f t="shared" si="0"/>
        <v>0</v>
      </c>
      <c r="G34" s="12"/>
      <c r="H34" s="12"/>
      <c r="I34" s="13">
        <f t="shared" si="1"/>
        <v>0</v>
      </c>
      <c r="J34" s="12"/>
      <c r="K34" s="12"/>
      <c r="L34" s="13">
        <f t="shared" si="2"/>
        <v>0</v>
      </c>
      <c r="M34" s="12"/>
      <c r="N34" s="12"/>
      <c r="O34" s="13">
        <f t="shared" si="3"/>
        <v>0</v>
      </c>
      <c r="P34" s="14">
        <f>G34-(J34+M34)</f>
        <v>0</v>
      </c>
      <c r="Q34" s="14">
        <f>H34-(K34+N34)</f>
        <v>0</v>
      </c>
      <c r="R34" s="13">
        <f t="shared" si="4"/>
        <v>0</v>
      </c>
      <c r="S34" s="16" t="e">
        <f t="shared" ref="S34:S72" si="25">+M34/G34</f>
        <v>#DIV/0!</v>
      </c>
      <c r="T34" s="16" t="e">
        <f t="shared" ref="T34:T72" si="26">+N34/H34</f>
        <v>#DIV/0!</v>
      </c>
      <c r="U34" s="16" t="e">
        <f t="shared" ref="U34:U72" si="27">+O34/I34</f>
        <v>#DIV/0!</v>
      </c>
      <c r="V34" s="56" t="e">
        <f t="shared" ref="V34:V72" si="28">+O34/F34</f>
        <v>#DIV/0!</v>
      </c>
    </row>
    <row r="35" spans="1:22" ht="17.100000000000001" customHeight="1" x14ac:dyDescent="0.2">
      <c r="A35" s="58" t="s">
        <v>21</v>
      </c>
      <c r="B35" s="11" t="s">
        <v>46</v>
      </c>
      <c r="C35" s="29" t="s">
        <v>81</v>
      </c>
      <c r="D35" s="12"/>
      <c r="E35" s="12"/>
      <c r="F35" s="13">
        <f t="shared" ref="F35:F72" si="29">SUM(D35:E35)</f>
        <v>0</v>
      </c>
      <c r="G35" s="12"/>
      <c r="H35" s="12"/>
      <c r="I35" s="13">
        <f t="shared" ref="I35:I72" si="30">SUM(G35:H35)</f>
        <v>0</v>
      </c>
      <c r="J35" s="12"/>
      <c r="K35" s="12"/>
      <c r="L35" s="13">
        <f t="shared" ref="L35:L72" si="31">SUM(J35:K35)</f>
        <v>0</v>
      </c>
      <c r="M35" s="12"/>
      <c r="N35" s="12"/>
      <c r="O35" s="13">
        <f t="shared" ref="O35:O72" si="32">SUM(M35:N35)</f>
        <v>0</v>
      </c>
      <c r="P35" s="14">
        <f t="shared" ref="P35:P37" si="33">G35-(J35+M35)</f>
        <v>0</v>
      </c>
      <c r="Q35" s="14">
        <f t="shared" ref="Q35:Q37" si="34">H35-(K35+N35)</f>
        <v>0</v>
      </c>
      <c r="R35" s="13">
        <f t="shared" ref="R35:R72" si="35">SUM(P35:Q35)</f>
        <v>0</v>
      </c>
      <c r="S35" s="16" t="e">
        <f t="shared" si="25"/>
        <v>#DIV/0!</v>
      </c>
      <c r="T35" s="16" t="e">
        <f t="shared" si="26"/>
        <v>#DIV/0!</v>
      </c>
      <c r="U35" s="16" t="e">
        <f t="shared" si="27"/>
        <v>#DIV/0!</v>
      </c>
      <c r="V35" s="56" t="e">
        <f t="shared" si="28"/>
        <v>#DIV/0!</v>
      </c>
    </row>
    <row r="36" spans="1:22" ht="16.5" customHeight="1" x14ac:dyDescent="0.2">
      <c r="A36" s="58" t="s">
        <v>22</v>
      </c>
      <c r="B36" s="11" t="s">
        <v>47</v>
      </c>
      <c r="C36" s="29" t="s">
        <v>81</v>
      </c>
      <c r="D36" s="12"/>
      <c r="E36" s="12"/>
      <c r="F36" s="13">
        <f t="shared" si="29"/>
        <v>0</v>
      </c>
      <c r="G36" s="12"/>
      <c r="H36" s="12"/>
      <c r="I36" s="13">
        <f t="shared" si="30"/>
        <v>0</v>
      </c>
      <c r="J36" s="12"/>
      <c r="K36" s="12"/>
      <c r="L36" s="13">
        <f t="shared" si="31"/>
        <v>0</v>
      </c>
      <c r="M36" s="12"/>
      <c r="N36" s="12"/>
      <c r="O36" s="13">
        <f t="shared" si="32"/>
        <v>0</v>
      </c>
      <c r="P36" s="14">
        <f t="shared" si="33"/>
        <v>0</v>
      </c>
      <c r="Q36" s="14">
        <f t="shared" si="34"/>
        <v>0</v>
      </c>
      <c r="R36" s="13">
        <f t="shared" si="35"/>
        <v>0</v>
      </c>
      <c r="S36" s="16" t="e">
        <f t="shared" si="25"/>
        <v>#DIV/0!</v>
      </c>
      <c r="T36" s="16" t="e">
        <f t="shared" si="26"/>
        <v>#DIV/0!</v>
      </c>
      <c r="U36" s="16" t="e">
        <f t="shared" si="27"/>
        <v>#DIV/0!</v>
      </c>
      <c r="V36" s="56" t="e">
        <f t="shared" si="28"/>
        <v>#DIV/0!</v>
      </c>
    </row>
    <row r="37" spans="1:22" ht="17.100000000000001" customHeight="1" x14ac:dyDescent="0.2">
      <c r="A37" s="58" t="s">
        <v>23</v>
      </c>
      <c r="B37" s="11" t="s">
        <v>48</v>
      </c>
      <c r="C37" s="29" t="s">
        <v>81</v>
      </c>
      <c r="D37" s="12"/>
      <c r="E37" s="12"/>
      <c r="F37" s="13">
        <f t="shared" si="29"/>
        <v>0</v>
      </c>
      <c r="G37" s="12"/>
      <c r="H37" s="12"/>
      <c r="I37" s="13">
        <f t="shared" si="30"/>
        <v>0</v>
      </c>
      <c r="J37" s="12"/>
      <c r="K37" s="12"/>
      <c r="L37" s="13">
        <f t="shared" si="31"/>
        <v>0</v>
      </c>
      <c r="M37" s="12"/>
      <c r="N37" s="12"/>
      <c r="O37" s="13">
        <f t="shared" si="32"/>
        <v>0</v>
      </c>
      <c r="P37" s="14">
        <f t="shared" si="33"/>
        <v>0</v>
      </c>
      <c r="Q37" s="14">
        <f t="shared" si="34"/>
        <v>0</v>
      </c>
      <c r="R37" s="13">
        <f t="shared" si="35"/>
        <v>0</v>
      </c>
      <c r="S37" s="16" t="e">
        <f t="shared" si="25"/>
        <v>#DIV/0!</v>
      </c>
      <c r="T37" s="16" t="e">
        <f t="shared" si="26"/>
        <v>#DIV/0!</v>
      </c>
      <c r="U37" s="16" t="e">
        <f t="shared" si="27"/>
        <v>#DIV/0!</v>
      </c>
      <c r="V37" s="56" t="e">
        <f t="shared" si="28"/>
        <v>#DIV/0!</v>
      </c>
    </row>
    <row r="38" spans="1:22" ht="19.5" customHeight="1" x14ac:dyDescent="0.2">
      <c r="A38" s="52" t="s">
        <v>95</v>
      </c>
      <c r="B38" s="53" t="s">
        <v>26</v>
      </c>
      <c r="C38" s="53"/>
      <c r="D38" s="24">
        <f>SUM(D39:D43)</f>
        <v>0</v>
      </c>
      <c r="E38" s="24">
        <f>SUM(E39:E43)</f>
        <v>0</v>
      </c>
      <c r="F38" s="24">
        <f t="shared" si="29"/>
        <v>0</v>
      </c>
      <c r="G38" s="24">
        <f>SUM(G39:G43)</f>
        <v>0</v>
      </c>
      <c r="H38" s="24">
        <f>SUM(H39:H43)</f>
        <v>0</v>
      </c>
      <c r="I38" s="24">
        <f t="shared" si="30"/>
        <v>0</v>
      </c>
      <c r="J38" s="24">
        <f>SUM(J39:J43)</f>
        <v>0</v>
      </c>
      <c r="K38" s="24">
        <f>SUM(K39:K43)</f>
        <v>0</v>
      </c>
      <c r="L38" s="24">
        <f t="shared" si="31"/>
        <v>0</v>
      </c>
      <c r="M38" s="24">
        <f>SUM(M39:M43)</f>
        <v>0</v>
      </c>
      <c r="N38" s="24">
        <f>SUM(N39:N43)</f>
        <v>0</v>
      </c>
      <c r="O38" s="24">
        <f t="shared" si="32"/>
        <v>0</v>
      </c>
      <c r="P38" s="24">
        <f>SUM(P39:P43)</f>
        <v>0</v>
      </c>
      <c r="Q38" s="24">
        <f>SUM(Q39:Q43)</f>
        <v>0</v>
      </c>
      <c r="R38" s="24">
        <f t="shared" si="35"/>
        <v>0</v>
      </c>
      <c r="S38" s="54" t="e">
        <f t="shared" ref="S38:U40" si="36">+M38/G38</f>
        <v>#DIV/0!</v>
      </c>
      <c r="T38" s="54" t="e">
        <f t="shared" si="36"/>
        <v>#DIV/0!</v>
      </c>
      <c r="U38" s="54" t="e">
        <f t="shared" si="36"/>
        <v>#DIV/0!</v>
      </c>
      <c r="V38" s="51" t="e">
        <f>+O38/F38</f>
        <v>#DIV/0!</v>
      </c>
    </row>
    <row r="39" spans="1:22" ht="17.100000000000001" customHeight="1" x14ac:dyDescent="0.2">
      <c r="A39" s="58" t="s">
        <v>18</v>
      </c>
      <c r="B39" s="11" t="s">
        <v>63</v>
      </c>
      <c r="C39" s="29" t="s">
        <v>93</v>
      </c>
      <c r="D39" s="12"/>
      <c r="E39" s="12"/>
      <c r="F39" s="13">
        <f t="shared" si="29"/>
        <v>0</v>
      </c>
      <c r="G39" s="12"/>
      <c r="H39" s="12"/>
      <c r="I39" s="13">
        <f t="shared" si="30"/>
        <v>0</v>
      </c>
      <c r="J39" s="12"/>
      <c r="K39" s="12"/>
      <c r="L39" s="13">
        <f t="shared" si="31"/>
        <v>0</v>
      </c>
      <c r="M39" s="12"/>
      <c r="N39" s="12"/>
      <c r="O39" s="13">
        <f t="shared" si="32"/>
        <v>0</v>
      </c>
      <c r="P39" s="14">
        <f t="shared" ref="P39:P40" si="37">G39-(J39+M39)</f>
        <v>0</v>
      </c>
      <c r="Q39" s="14">
        <f t="shared" ref="Q39:Q40" si="38">H39-(K39+N39)</f>
        <v>0</v>
      </c>
      <c r="R39" s="13">
        <f t="shared" si="35"/>
        <v>0</v>
      </c>
      <c r="S39" s="16" t="e">
        <f t="shared" si="36"/>
        <v>#DIV/0!</v>
      </c>
      <c r="T39" s="16" t="e">
        <f t="shared" si="36"/>
        <v>#DIV/0!</v>
      </c>
      <c r="U39" s="16" t="e">
        <f t="shared" si="36"/>
        <v>#DIV/0!</v>
      </c>
      <c r="V39" s="56" t="e">
        <f>+O39/F39</f>
        <v>#DIV/0!</v>
      </c>
    </row>
    <row r="40" spans="1:22" ht="20.100000000000001" customHeight="1" x14ac:dyDescent="0.2">
      <c r="A40" s="58" t="s">
        <v>21</v>
      </c>
      <c r="B40" s="11" t="s">
        <v>106</v>
      </c>
      <c r="C40" s="29" t="s">
        <v>93</v>
      </c>
      <c r="D40" s="12"/>
      <c r="E40" s="12"/>
      <c r="F40" s="13">
        <f t="shared" si="29"/>
        <v>0</v>
      </c>
      <c r="G40" s="12"/>
      <c r="H40" s="12"/>
      <c r="I40" s="13">
        <f t="shared" si="30"/>
        <v>0</v>
      </c>
      <c r="J40" s="12"/>
      <c r="K40" s="12"/>
      <c r="L40" s="13">
        <f t="shared" si="31"/>
        <v>0</v>
      </c>
      <c r="M40" s="12"/>
      <c r="N40" s="12"/>
      <c r="O40" s="13">
        <f t="shared" si="32"/>
        <v>0</v>
      </c>
      <c r="P40" s="14">
        <f t="shared" si="37"/>
        <v>0</v>
      </c>
      <c r="Q40" s="14">
        <f t="shared" si="38"/>
        <v>0</v>
      </c>
      <c r="R40" s="13">
        <f t="shared" si="35"/>
        <v>0</v>
      </c>
      <c r="S40" s="16" t="e">
        <f t="shared" si="36"/>
        <v>#DIV/0!</v>
      </c>
      <c r="T40" s="16" t="e">
        <f t="shared" si="36"/>
        <v>#DIV/0!</v>
      </c>
      <c r="U40" s="16" t="e">
        <f t="shared" si="36"/>
        <v>#DIV/0!</v>
      </c>
      <c r="V40" s="56" t="e">
        <f>+O40/F40</f>
        <v>#DIV/0!</v>
      </c>
    </row>
    <row r="41" spans="1:22" ht="17.100000000000001" customHeight="1" x14ac:dyDescent="0.2">
      <c r="A41" s="58" t="s">
        <v>22</v>
      </c>
      <c r="B41" s="36" t="s">
        <v>107</v>
      </c>
      <c r="C41" s="29" t="s">
        <v>93</v>
      </c>
      <c r="D41" s="12"/>
      <c r="E41" s="12"/>
      <c r="F41" s="13">
        <f t="shared" si="29"/>
        <v>0</v>
      </c>
      <c r="G41" s="12"/>
      <c r="H41" s="12"/>
      <c r="I41" s="13">
        <f t="shared" si="30"/>
        <v>0</v>
      </c>
      <c r="J41" s="12"/>
      <c r="K41" s="12"/>
      <c r="L41" s="13">
        <f t="shared" si="31"/>
        <v>0</v>
      </c>
      <c r="M41" s="12"/>
      <c r="N41" s="12"/>
      <c r="O41" s="13">
        <f t="shared" si="32"/>
        <v>0</v>
      </c>
      <c r="P41" s="14">
        <f t="shared" ref="P41:P43" si="39">G41-(J41+M41)</f>
        <v>0</v>
      </c>
      <c r="Q41" s="14">
        <f t="shared" ref="Q41:Q43" si="40">H41-(K41+N41)</f>
        <v>0</v>
      </c>
      <c r="R41" s="13">
        <f t="shared" si="35"/>
        <v>0</v>
      </c>
      <c r="S41" s="16" t="e">
        <f t="shared" ref="S41:S43" si="41">+M41/G41</f>
        <v>#DIV/0!</v>
      </c>
      <c r="T41" s="16" t="e">
        <f t="shared" ref="T41:T43" si="42">+N41/H41</f>
        <v>#DIV/0!</v>
      </c>
      <c r="U41" s="16" t="e">
        <f t="shared" ref="U41:U43" si="43">+O41/I41</f>
        <v>#DIV/0!</v>
      </c>
      <c r="V41" s="56" t="e">
        <f t="shared" ref="V41:V43" si="44">+O41/F41</f>
        <v>#DIV/0!</v>
      </c>
    </row>
    <row r="42" spans="1:22" ht="21" customHeight="1" x14ac:dyDescent="0.2">
      <c r="A42" s="58" t="s">
        <v>23</v>
      </c>
      <c r="B42" s="36" t="s">
        <v>108</v>
      </c>
      <c r="C42" s="29" t="s">
        <v>93</v>
      </c>
      <c r="D42" s="12"/>
      <c r="E42" s="12"/>
      <c r="F42" s="13">
        <f t="shared" si="29"/>
        <v>0</v>
      </c>
      <c r="G42" s="12"/>
      <c r="H42" s="12"/>
      <c r="I42" s="13">
        <f t="shared" si="30"/>
        <v>0</v>
      </c>
      <c r="J42" s="12"/>
      <c r="K42" s="12"/>
      <c r="L42" s="13">
        <f t="shared" si="31"/>
        <v>0</v>
      </c>
      <c r="M42" s="12"/>
      <c r="N42" s="12"/>
      <c r="O42" s="13">
        <f t="shared" si="32"/>
        <v>0</v>
      </c>
      <c r="P42" s="14">
        <f t="shared" si="39"/>
        <v>0</v>
      </c>
      <c r="Q42" s="14">
        <f t="shared" si="40"/>
        <v>0</v>
      </c>
      <c r="R42" s="13">
        <f t="shared" si="35"/>
        <v>0</v>
      </c>
      <c r="S42" s="16" t="e">
        <f t="shared" si="41"/>
        <v>#DIV/0!</v>
      </c>
      <c r="T42" s="16" t="e">
        <f t="shared" si="42"/>
        <v>#DIV/0!</v>
      </c>
      <c r="U42" s="16" t="e">
        <f t="shared" si="43"/>
        <v>#DIV/0!</v>
      </c>
      <c r="V42" s="56" t="e">
        <f t="shared" si="44"/>
        <v>#DIV/0!</v>
      </c>
    </row>
    <row r="43" spans="1:22" ht="17.100000000000001" customHeight="1" x14ac:dyDescent="0.2">
      <c r="A43" s="58" t="s">
        <v>24</v>
      </c>
      <c r="B43" s="36" t="s">
        <v>64</v>
      </c>
      <c r="C43" s="29" t="s">
        <v>93</v>
      </c>
      <c r="D43" s="12"/>
      <c r="E43" s="12"/>
      <c r="F43" s="13">
        <f t="shared" si="29"/>
        <v>0</v>
      </c>
      <c r="G43" s="12"/>
      <c r="H43" s="12"/>
      <c r="I43" s="13">
        <f t="shared" si="30"/>
        <v>0</v>
      </c>
      <c r="J43" s="12"/>
      <c r="K43" s="12"/>
      <c r="L43" s="13">
        <f t="shared" si="31"/>
        <v>0</v>
      </c>
      <c r="M43" s="12"/>
      <c r="N43" s="12"/>
      <c r="O43" s="13">
        <f t="shared" si="32"/>
        <v>0</v>
      </c>
      <c r="P43" s="14">
        <f t="shared" si="39"/>
        <v>0</v>
      </c>
      <c r="Q43" s="14">
        <f t="shared" si="40"/>
        <v>0</v>
      </c>
      <c r="R43" s="13">
        <f t="shared" si="35"/>
        <v>0</v>
      </c>
      <c r="S43" s="16" t="e">
        <f t="shared" si="41"/>
        <v>#DIV/0!</v>
      </c>
      <c r="T43" s="16" t="e">
        <f t="shared" si="42"/>
        <v>#DIV/0!</v>
      </c>
      <c r="U43" s="16" t="e">
        <f t="shared" si="43"/>
        <v>#DIV/0!</v>
      </c>
      <c r="V43" s="56" t="e">
        <f t="shared" si="44"/>
        <v>#DIV/0!</v>
      </c>
    </row>
    <row r="44" spans="1:22" ht="19.5" customHeight="1" x14ac:dyDescent="0.2">
      <c r="A44" s="52" t="s">
        <v>95</v>
      </c>
      <c r="B44" s="53" t="s">
        <v>50</v>
      </c>
      <c r="C44" s="53"/>
      <c r="D44" s="24">
        <f>SUM(D45:D48)</f>
        <v>79700000</v>
      </c>
      <c r="E44" s="24">
        <f>SUM(E45:E48)</f>
        <v>8800000</v>
      </c>
      <c r="F44" s="24">
        <f t="shared" si="29"/>
        <v>88500000</v>
      </c>
      <c r="G44" s="24">
        <f>SUM(G45:G48)</f>
        <v>0</v>
      </c>
      <c r="H44" s="24">
        <f>SUM(H45:H48)</f>
        <v>0</v>
      </c>
      <c r="I44" s="24">
        <f t="shared" si="30"/>
        <v>0</v>
      </c>
      <c r="J44" s="24">
        <f>SUM(J45:J48)</f>
        <v>0</v>
      </c>
      <c r="K44" s="24">
        <f>SUM(K45:K48)</f>
        <v>0</v>
      </c>
      <c r="L44" s="24">
        <f t="shared" si="31"/>
        <v>0</v>
      </c>
      <c r="M44" s="24">
        <f>SUM(M45:M48)</f>
        <v>0</v>
      </c>
      <c r="N44" s="24">
        <f>SUM(N45:N48)</f>
        <v>0</v>
      </c>
      <c r="O44" s="24">
        <f t="shared" si="32"/>
        <v>0</v>
      </c>
      <c r="P44" s="24">
        <f>SUM(P45:P48)</f>
        <v>0</v>
      </c>
      <c r="Q44" s="24">
        <f>SUM(Q45:Q48)</f>
        <v>0</v>
      </c>
      <c r="R44" s="24">
        <f t="shared" si="35"/>
        <v>0</v>
      </c>
      <c r="S44" s="54" t="e">
        <f t="shared" si="25"/>
        <v>#DIV/0!</v>
      </c>
      <c r="T44" s="54" t="e">
        <f t="shared" si="26"/>
        <v>#DIV/0!</v>
      </c>
      <c r="U44" s="54" t="e">
        <f t="shared" si="27"/>
        <v>#DIV/0!</v>
      </c>
      <c r="V44" s="51">
        <f t="shared" si="28"/>
        <v>0</v>
      </c>
    </row>
    <row r="45" spans="1:22" ht="17.100000000000001" customHeight="1" x14ac:dyDescent="0.2">
      <c r="A45" s="58" t="s">
        <v>18</v>
      </c>
      <c r="B45" s="11" t="s">
        <v>51</v>
      </c>
      <c r="C45" s="30" t="s">
        <v>97</v>
      </c>
      <c r="D45" s="12">
        <v>7315000</v>
      </c>
      <c r="E45" s="12">
        <v>760000</v>
      </c>
      <c r="F45" s="13">
        <f t="shared" si="29"/>
        <v>8075000</v>
      </c>
      <c r="G45" s="12"/>
      <c r="H45" s="12"/>
      <c r="I45" s="13">
        <f t="shared" si="30"/>
        <v>0</v>
      </c>
      <c r="J45" s="12"/>
      <c r="K45" s="12"/>
      <c r="L45" s="13">
        <f t="shared" si="31"/>
        <v>0</v>
      </c>
      <c r="M45" s="12"/>
      <c r="N45" s="12"/>
      <c r="O45" s="13">
        <f t="shared" si="32"/>
        <v>0</v>
      </c>
      <c r="P45" s="14">
        <f t="shared" ref="P45:P48" si="45">G45-(J45+M45)</f>
        <v>0</v>
      </c>
      <c r="Q45" s="14">
        <f t="shared" ref="Q45:Q48" si="46">H45-(K45+N45)</f>
        <v>0</v>
      </c>
      <c r="R45" s="13">
        <f t="shared" si="35"/>
        <v>0</v>
      </c>
      <c r="S45" s="16" t="e">
        <f t="shared" si="25"/>
        <v>#DIV/0!</v>
      </c>
      <c r="T45" s="16" t="e">
        <f t="shared" si="26"/>
        <v>#DIV/0!</v>
      </c>
      <c r="U45" s="16" t="e">
        <f t="shared" si="27"/>
        <v>#DIV/0!</v>
      </c>
      <c r="V45" s="56">
        <f t="shared" si="28"/>
        <v>0</v>
      </c>
    </row>
    <row r="46" spans="1:22" ht="17.100000000000001" customHeight="1" x14ac:dyDescent="0.2">
      <c r="A46" s="58" t="s">
        <v>21</v>
      </c>
      <c r="B46" s="11" t="s">
        <v>52</v>
      </c>
      <c r="C46" s="30" t="s">
        <v>97</v>
      </c>
      <c r="D46" s="12">
        <v>33898500</v>
      </c>
      <c r="E46" s="12">
        <v>3766500</v>
      </c>
      <c r="F46" s="13">
        <f t="shared" si="29"/>
        <v>37665000</v>
      </c>
      <c r="G46" s="12"/>
      <c r="H46" s="12"/>
      <c r="I46" s="13">
        <f t="shared" si="30"/>
        <v>0</v>
      </c>
      <c r="J46" s="12"/>
      <c r="K46" s="12"/>
      <c r="L46" s="13">
        <f t="shared" si="31"/>
        <v>0</v>
      </c>
      <c r="M46" s="12"/>
      <c r="N46" s="12"/>
      <c r="O46" s="13">
        <f t="shared" si="32"/>
        <v>0</v>
      </c>
      <c r="P46" s="14">
        <f t="shared" si="45"/>
        <v>0</v>
      </c>
      <c r="Q46" s="14">
        <f t="shared" si="46"/>
        <v>0</v>
      </c>
      <c r="R46" s="13">
        <f t="shared" si="35"/>
        <v>0</v>
      </c>
      <c r="S46" s="16" t="e">
        <f t="shared" si="25"/>
        <v>#DIV/0!</v>
      </c>
      <c r="T46" s="16" t="e">
        <f t="shared" si="26"/>
        <v>#DIV/0!</v>
      </c>
      <c r="U46" s="16" t="e">
        <f t="shared" si="27"/>
        <v>#DIV/0!</v>
      </c>
      <c r="V46" s="56">
        <f t="shared" si="28"/>
        <v>0</v>
      </c>
    </row>
    <row r="47" spans="1:22" ht="17.100000000000001" customHeight="1" x14ac:dyDescent="0.2">
      <c r="A47" s="58" t="s">
        <v>22</v>
      </c>
      <c r="B47" s="11" t="s">
        <v>53</v>
      </c>
      <c r="C47" s="30" t="s">
        <v>98</v>
      </c>
      <c r="D47" s="12">
        <v>35935000</v>
      </c>
      <c r="E47" s="12">
        <v>3990000</v>
      </c>
      <c r="F47" s="13">
        <f t="shared" si="29"/>
        <v>39925000</v>
      </c>
      <c r="G47" s="12"/>
      <c r="H47" s="12"/>
      <c r="I47" s="13">
        <f t="shared" si="30"/>
        <v>0</v>
      </c>
      <c r="J47" s="12"/>
      <c r="K47" s="12"/>
      <c r="L47" s="13">
        <f t="shared" si="31"/>
        <v>0</v>
      </c>
      <c r="M47" s="12"/>
      <c r="N47" s="12"/>
      <c r="O47" s="13">
        <f t="shared" si="32"/>
        <v>0</v>
      </c>
      <c r="P47" s="14">
        <f t="shared" si="45"/>
        <v>0</v>
      </c>
      <c r="Q47" s="14">
        <f t="shared" si="46"/>
        <v>0</v>
      </c>
      <c r="R47" s="13">
        <f t="shared" si="35"/>
        <v>0</v>
      </c>
      <c r="S47" s="16" t="e">
        <f t="shared" si="25"/>
        <v>#DIV/0!</v>
      </c>
      <c r="T47" s="16" t="e">
        <f t="shared" si="26"/>
        <v>#DIV/0!</v>
      </c>
      <c r="U47" s="16" t="e">
        <f t="shared" si="27"/>
        <v>#DIV/0!</v>
      </c>
      <c r="V47" s="56">
        <f t="shared" si="28"/>
        <v>0</v>
      </c>
    </row>
    <row r="48" spans="1:22" ht="17.100000000000001" customHeight="1" x14ac:dyDescent="0.2">
      <c r="A48" s="58" t="s">
        <v>23</v>
      </c>
      <c r="B48" s="11" t="s">
        <v>54</v>
      </c>
      <c r="C48" s="30" t="s">
        <v>97</v>
      </c>
      <c r="D48" s="12">
        <v>2551500</v>
      </c>
      <c r="E48" s="12">
        <v>283500</v>
      </c>
      <c r="F48" s="13">
        <f t="shared" si="29"/>
        <v>2835000</v>
      </c>
      <c r="G48" s="12"/>
      <c r="H48" s="12"/>
      <c r="I48" s="13">
        <f t="shared" si="30"/>
        <v>0</v>
      </c>
      <c r="J48" s="12"/>
      <c r="K48" s="12"/>
      <c r="L48" s="13">
        <f t="shared" si="31"/>
        <v>0</v>
      </c>
      <c r="M48" s="12"/>
      <c r="N48" s="12"/>
      <c r="O48" s="13">
        <f t="shared" si="32"/>
        <v>0</v>
      </c>
      <c r="P48" s="14">
        <f t="shared" si="45"/>
        <v>0</v>
      </c>
      <c r="Q48" s="14">
        <f t="shared" si="46"/>
        <v>0</v>
      </c>
      <c r="R48" s="13">
        <f t="shared" si="35"/>
        <v>0</v>
      </c>
      <c r="S48" s="16" t="e">
        <f t="shared" si="25"/>
        <v>#DIV/0!</v>
      </c>
      <c r="T48" s="16" t="e">
        <f t="shared" si="26"/>
        <v>#DIV/0!</v>
      </c>
      <c r="U48" s="16" t="e">
        <f t="shared" si="27"/>
        <v>#DIV/0!</v>
      </c>
      <c r="V48" s="56">
        <f t="shared" si="28"/>
        <v>0</v>
      </c>
    </row>
    <row r="49" spans="1:22" ht="19.5" customHeight="1" x14ac:dyDescent="0.2">
      <c r="A49" s="52" t="s">
        <v>95</v>
      </c>
      <c r="B49" s="53" t="s">
        <v>110</v>
      </c>
      <c r="C49" s="53"/>
      <c r="D49" s="24">
        <f>SUM(D50:D55)</f>
        <v>0</v>
      </c>
      <c r="E49" s="24">
        <f>SUM(E50:E55)</f>
        <v>0</v>
      </c>
      <c r="F49" s="24">
        <f t="shared" ref="F49:F55" si="47">SUM(D49:E49)</f>
        <v>0</v>
      </c>
      <c r="G49" s="24">
        <f>SUM(G50:G55)</f>
        <v>0</v>
      </c>
      <c r="H49" s="24">
        <f>SUM(H50:H55)</f>
        <v>0</v>
      </c>
      <c r="I49" s="24">
        <f t="shared" ref="I49:I55" si="48">SUM(G49:H49)</f>
        <v>0</v>
      </c>
      <c r="J49" s="24">
        <f>SUM(J50:J55)</f>
        <v>0</v>
      </c>
      <c r="K49" s="24">
        <f>SUM(K50:K55)</f>
        <v>0</v>
      </c>
      <c r="L49" s="24">
        <f t="shared" ref="L49:L55" si="49">SUM(J49:K49)</f>
        <v>0</v>
      </c>
      <c r="M49" s="24">
        <f>SUM(M50:M55)</f>
        <v>0</v>
      </c>
      <c r="N49" s="24">
        <f>SUM(N50:N55)</f>
        <v>0</v>
      </c>
      <c r="O49" s="24">
        <f t="shared" ref="O49:O55" si="50">SUM(M49:N49)</f>
        <v>0</v>
      </c>
      <c r="P49" s="24">
        <f>SUM(P50:P55)</f>
        <v>0</v>
      </c>
      <c r="Q49" s="24">
        <f>SUM(Q50:Q55)</f>
        <v>0</v>
      </c>
      <c r="R49" s="24">
        <f t="shared" ref="R49:R55" si="51">SUM(P49:Q49)</f>
        <v>0</v>
      </c>
      <c r="S49" s="54" t="e">
        <f t="shared" ref="S49:U55" si="52">+M49/G49</f>
        <v>#DIV/0!</v>
      </c>
      <c r="T49" s="54" t="e">
        <f t="shared" si="52"/>
        <v>#DIV/0!</v>
      </c>
      <c r="U49" s="54" t="e">
        <f t="shared" si="52"/>
        <v>#DIV/0!</v>
      </c>
      <c r="V49" s="51" t="e">
        <f t="shared" ref="V49:V55" si="53">+O49/F49</f>
        <v>#DIV/0!</v>
      </c>
    </row>
    <row r="50" spans="1:22" ht="17.100000000000001" customHeight="1" x14ac:dyDescent="0.2">
      <c r="A50" s="58" t="s">
        <v>18</v>
      </c>
      <c r="B50" s="11" t="s">
        <v>70</v>
      </c>
      <c r="C50" s="29" t="s">
        <v>109</v>
      </c>
      <c r="D50" s="27"/>
      <c r="E50" s="27"/>
      <c r="F50" s="24">
        <f t="shared" si="47"/>
        <v>0</v>
      </c>
      <c r="G50" s="27"/>
      <c r="H50" s="27"/>
      <c r="I50" s="24">
        <f t="shared" si="48"/>
        <v>0</v>
      </c>
      <c r="J50" s="27"/>
      <c r="K50" s="27"/>
      <c r="L50" s="24">
        <f t="shared" si="49"/>
        <v>0</v>
      </c>
      <c r="M50" s="27"/>
      <c r="N50" s="27"/>
      <c r="O50" s="24">
        <f t="shared" si="50"/>
        <v>0</v>
      </c>
      <c r="P50" s="14">
        <f t="shared" ref="P50:P55" si="54">G50-(J50+M50)</f>
        <v>0</v>
      </c>
      <c r="Q50" s="14">
        <f t="shared" ref="Q50:Q55" si="55">H50-(K50+N50)</f>
        <v>0</v>
      </c>
      <c r="R50" s="24">
        <f t="shared" si="51"/>
        <v>0</v>
      </c>
      <c r="S50" s="28" t="e">
        <f t="shared" si="52"/>
        <v>#DIV/0!</v>
      </c>
      <c r="T50" s="28" t="e">
        <f t="shared" si="52"/>
        <v>#DIV/0!</v>
      </c>
      <c r="U50" s="28" t="e">
        <f t="shared" si="52"/>
        <v>#DIV/0!</v>
      </c>
      <c r="V50" s="60" t="e">
        <f t="shared" si="53"/>
        <v>#DIV/0!</v>
      </c>
    </row>
    <row r="51" spans="1:22" ht="17.100000000000001" customHeight="1" x14ac:dyDescent="0.2">
      <c r="A51" s="58" t="s">
        <v>21</v>
      </c>
      <c r="B51" s="11" t="s">
        <v>71</v>
      </c>
      <c r="C51" s="29" t="s">
        <v>82</v>
      </c>
      <c r="D51" s="27"/>
      <c r="E51" s="27"/>
      <c r="F51" s="24">
        <f t="shared" si="47"/>
        <v>0</v>
      </c>
      <c r="G51" s="27"/>
      <c r="H51" s="27"/>
      <c r="I51" s="24">
        <f t="shared" si="48"/>
        <v>0</v>
      </c>
      <c r="J51" s="27"/>
      <c r="K51" s="27"/>
      <c r="L51" s="24">
        <f t="shared" si="49"/>
        <v>0</v>
      </c>
      <c r="M51" s="27"/>
      <c r="N51" s="27"/>
      <c r="O51" s="24">
        <f t="shared" si="50"/>
        <v>0</v>
      </c>
      <c r="P51" s="14">
        <f t="shared" si="54"/>
        <v>0</v>
      </c>
      <c r="Q51" s="14">
        <f t="shared" si="55"/>
        <v>0</v>
      </c>
      <c r="R51" s="24">
        <f t="shared" si="51"/>
        <v>0</v>
      </c>
      <c r="S51" s="28" t="e">
        <f t="shared" si="52"/>
        <v>#DIV/0!</v>
      </c>
      <c r="T51" s="28" t="e">
        <f t="shared" si="52"/>
        <v>#DIV/0!</v>
      </c>
      <c r="U51" s="28" t="e">
        <f t="shared" si="52"/>
        <v>#DIV/0!</v>
      </c>
      <c r="V51" s="60" t="e">
        <f t="shared" si="53"/>
        <v>#DIV/0!</v>
      </c>
    </row>
    <row r="52" spans="1:22" ht="17.100000000000001" customHeight="1" x14ac:dyDescent="0.2">
      <c r="A52" s="58" t="s">
        <v>22</v>
      </c>
      <c r="B52" s="11" t="s">
        <v>72</v>
      </c>
      <c r="C52" s="29" t="s">
        <v>82</v>
      </c>
      <c r="D52" s="27"/>
      <c r="E52" s="27"/>
      <c r="F52" s="24">
        <f t="shared" si="47"/>
        <v>0</v>
      </c>
      <c r="G52" s="27"/>
      <c r="H52" s="27"/>
      <c r="I52" s="24">
        <f t="shared" si="48"/>
        <v>0</v>
      </c>
      <c r="J52" s="27"/>
      <c r="K52" s="27"/>
      <c r="L52" s="24">
        <f t="shared" si="49"/>
        <v>0</v>
      </c>
      <c r="M52" s="27"/>
      <c r="N52" s="27"/>
      <c r="O52" s="24">
        <f t="shared" si="50"/>
        <v>0</v>
      </c>
      <c r="P52" s="14">
        <f t="shared" si="54"/>
        <v>0</v>
      </c>
      <c r="Q52" s="14">
        <f t="shared" si="55"/>
        <v>0</v>
      </c>
      <c r="R52" s="24">
        <f t="shared" si="51"/>
        <v>0</v>
      </c>
      <c r="S52" s="28" t="e">
        <f t="shared" si="52"/>
        <v>#DIV/0!</v>
      </c>
      <c r="T52" s="28" t="e">
        <f t="shared" si="52"/>
        <v>#DIV/0!</v>
      </c>
      <c r="U52" s="28" t="e">
        <f t="shared" si="52"/>
        <v>#DIV/0!</v>
      </c>
      <c r="V52" s="60" t="e">
        <f t="shared" si="53"/>
        <v>#DIV/0!</v>
      </c>
    </row>
    <row r="53" spans="1:22" ht="17.100000000000001" customHeight="1" x14ac:dyDescent="0.2">
      <c r="A53" s="58" t="s">
        <v>23</v>
      </c>
      <c r="B53" s="11" t="s">
        <v>73</v>
      </c>
      <c r="C53" s="29" t="s">
        <v>86</v>
      </c>
      <c r="D53" s="27"/>
      <c r="E53" s="27"/>
      <c r="F53" s="24">
        <f t="shared" si="47"/>
        <v>0</v>
      </c>
      <c r="G53" s="27"/>
      <c r="H53" s="27"/>
      <c r="I53" s="24">
        <f t="shared" si="48"/>
        <v>0</v>
      </c>
      <c r="J53" s="27"/>
      <c r="K53" s="27"/>
      <c r="L53" s="24">
        <f t="shared" si="49"/>
        <v>0</v>
      </c>
      <c r="M53" s="27"/>
      <c r="N53" s="27"/>
      <c r="O53" s="24">
        <f t="shared" si="50"/>
        <v>0</v>
      </c>
      <c r="P53" s="14">
        <f t="shared" si="54"/>
        <v>0</v>
      </c>
      <c r="Q53" s="14">
        <f t="shared" si="55"/>
        <v>0</v>
      </c>
      <c r="R53" s="24">
        <f t="shared" si="51"/>
        <v>0</v>
      </c>
      <c r="S53" s="28" t="e">
        <f t="shared" si="52"/>
        <v>#DIV/0!</v>
      </c>
      <c r="T53" s="28" t="e">
        <f t="shared" si="52"/>
        <v>#DIV/0!</v>
      </c>
      <c r="U53" s="28" t="e">
        <f t="shared" si="52"/>
        <v>#DIV/0!</v>
      </c>
      <c r="V53" s="60" t="e">
        <f t="shared" si="53"/>
        <v>#DIV/0!</v>
      </c>
    </row>
    <row r="54" spans="1:22" ht="17.100000000000001" customHeight="1" x14ac:dyDescent="0.2">
      <c r="A54" s="58" t="s">
        <v>24</v>
      </c>
      <c r="B54" s="11" t="s">
        <v>74</v>
      </c>
      <c r="C54" s="29" t="s">
        <v>86</v>
      </c>
      <c r="D54" s="27"/>
      <c r="E54" s="27"/>
      <c r="F54" s="24">
        <f t="shared" si="47"/>
        <v>0</v>
      </c>
      <c r="G54" s="27"/>
      <c r="H54" s="27"/>
      <c r="I54" s="24">
        <f t="shared" si="48"/>
        <v>0</v>
      </c>
      <c r="J54" s="27"/>
      <c r="K54" s="27"/>
      <c r="L54" s="24">
        <f t="shared" si="49"/>
        <v>0</v>
      </c>
      <c r="M54" s="27"/>
      <c r="N54" s="27"/>
      <c r="O54" s="24">
        <f t="shared" si="50"/>
        <v>0</v>
      </c>
      <c r="P54" s="14">
        <f t="shared" si="54"/>
        <v>0</v>
      </c>
      <c r="Q54" s="14">
        <f t="shared" si="55"/>
        <v>0</v>
      </c>
      <c r="R54" s="24">
        <f t="shared" si="51"/>
        <v>0</v>
      </c>
      <c r="S54" s="28" t="e">
        <f t="shared" si="52"/>
        <v>#DIV/0!</v>
      </c>
      <c r="T54" s="28" t="e">
        <f t="shared" si="52"/>
        <v>#DIV/0!</v>
      </c>
      <c r="U54" s="28" t="e">
        <f t="shared" si="52"/>
        <v>#DIV/0!</v>
      </c>
      <c r="V54" s="60" t="e">
        <f t="shared" si="53"/>
        <v>#DIV/0!</v>
      </c>
    </row>
    <row r="55" spans="1:22" ht="17.100000000000001" customHeight="1" x14ac:dyDescent="0.2">
      <c r="A55" s="58" t="s">
        <v>69</v>
      </c>
      <c r="B55" s="11" t="s">
        <v>75</v>
      </c>
      <c r="C55" s="29" t="s">
        <v>89</v>
      </c>
      <c r="D55" s="27"/>
      <c r="E55" s="27"/>
      <c r="F55" s="24">
        <f t="shared" si="47"/>
        <v>0</v>
      </c>
      <c r="G55" s="27"/>
      <c r="H55" s="27"/>
      <c r="I55" s="24">
        <f t="shared" si="48"/>
        <v>0</v>
      </c>
      <c r="J55" s="27"/>
      <c r="K55" s="27"/>
      <c r="L55" s="24">
        <f t="shared" si="49"/>
        <v>0</v>
      </c>
      <c r="M55" s="27"/>
      <c r="N55" s="27"/>
      <c r="O55" s="24">
        <f t="shared" si="50"/>
        <v>0</v>
      </c>
      <c r="P55" s="14">
        <f t="shared" si="54"/>
        <v>0</v>
      </c>
      <c r="Q55" s="14">
        <f t="shared" si="55"/>
        <v>0</v>
      </c>
      <c r="R55" s="24">
        <f t="shared" si="51"/>
        <v>0</v>
      </c>
      <c r="S55" s="28" t="e">
        <f t="shared" si="52"/>
        <v>#DIV/0!</v>
      </c>
      <c r="T55" s="28" t="e">
        <f t="shared" si="52"/>
        <v>#DIV/0!</v>
      </c>
      <c r="U55" s="28" t="e">
        <f t="shared" si="52"/>
        <v>#DIV/0!</v>
      </c>
      <c r="V55" s="60" t="e">
        <f t="shared" si="53"/>
        <v>#DIV/0!</v>
      </c>
    </row>
    <row r="56" spans="1:22" ht="19.5" customHeight="1" x14ac:dyDescent="0.2">
      <c r="A56" s="52" t="s">
        <v>95</v>
      </c>
      <c r="B56" s="53" t="s">
        <v>27</v>
      </c>
      <c r="C56" s="53"/>
      <c r="D56" s="24">
        <f>SUM(D57:D61)</f>
        <v>52100000</v>
      </c>
      <c r="E56" s="24">
        <f>SUM(E57:E61)</f>
        <v>24435000</v>
      </c>
      <c r="F56" s="24">
        <f t="shared" si="29"/>
        <v>76535000</v>
      </c>
      <c r="G56" s="24">
        <f>SUM(G57:G61)</f>
        <v>24747500</v>
      </c>
      <c r="H56" s="24">
        <f>SUM(H57:H61)</f>
        <v>10000000</v>
      </c>
      <c r="I56" s="24">
        <f t="shared" si="30"/>
        <v>34747500</v>
      </c>
      <c r="J56" s="24">
        <f>SUM(J57:J61)</f>
        <v>17131705</v>
      </c>
      <c r="K56" s="24">
        <f>SUM(K57:K61)</f>
        <v>0</v>
      </c>
      <c r="L56" s="24">
        <f t="shared" si="31"/>
        <v>17131705</v>
      </c>
      <c r="M56" s="24">
        <f>SUM(M57:M61)</f>
        <v>0</v>
      </c>
      <c r="N56" s="24">
        <f>SUM(N57:N61)</f>
        <v>0</v>
      </c>
      <c r="O56" s="24">
        <f t="shared" si="32"/>
        <v>0</v>
      </c>
      <c r="P56" s="24">
        <f>SUM(P57:P61)</f>
        <v>7615795</v>
      </c>
      <c r="Q56" s="24">
        <f>SUM(Q57:Q61)</f>
        <v>10000000</v>
      </c>
      <c r="R56" s="24">
        <f t="shared" si="35"/>
        <v>17615795</v>
      </c>
      <c r="S56" s="54">
        <f t="shared" ref="S56:U61" si="56">+M56/G56</f>
        <v>0</v>
      </c>
      <c r="T56" s="54">
        <f t="shared" si="56"/>
        <v>0</v>
      </c>
      <c r="U56" s="54">
        <f t="shared" si="56"/>
        <v>0</v>
      </c>
      <c r="V56" s="51">
        <f t="shared" ref="V56:V61" si="57">+O56/F56</f>
        <v>0</v>
      </c>
    </row>
    <row r="57" spans="1:22" ht="20.100000000000001" customHeight="1" x14ac:dyDescent="0.2">
      <c r="A57" s="58" t="s">
        <v>18</v>
      </c>
      <c r="B57" s="11" t="s">
        <v>77</v>
      </c>
      <c r="C57" s="30" t="s">
        <v>90</v>
      </c>
      <c r="D57" s="27">
        <v>6598838</v>
      </c>
      <c r="E57" s="27"/>
      <c r="F57" s="24">
        <f t="shared" si="29"/>
        <v>6598838</v>
      </c>
      <c r="G57" s="27">
        <v>3134448</v>
      </c>
      <c r="H57" s="27"/>
      <c r="I57" s="24">
        <f t="shared" si="30"/>
        <v>3134448</v>
      </c>
      <c r="J57" s="27">
        <v>3134448</v>
      </c>
      <c r="K57" s="27"/>
      <c r="L57" s="24">
        <f t="shared" si="31"/>
        <v>3134448</v>
      </c>
      <c r="M57" s="27"/>
      <c r="N57" s="27"/>
      <c r="O57" s="24">
        <f t="shared" si="32"/>
        <v>0</v>
      </c>
      <c r="P57" s="14">
        <f t="shared" ref="P57:P61" si="58">G57-(J57+M57)</f>
        <v>0</v>
      </c>
      <c r="Q57" s="14">
        <f t="shared" ref="Q57:Q61" si="59">H57-(K57+N57)</f>
        <v>0</v>
      </c>
      <c r="R57" s="24">
        <f t="shared" si="35"/>
        <v>0</v>
      </c>
      <c r="S57" s="28">
        <f t="shared" si="56"/>
        <v>0</v>
      </c>
      <c r="T57" s="28" t="e">
        <f t="shared" si="56"/>
        <v>#DIV/0!</v>
      </c>
      <c r="U57" s="28">
        <f t="shared" si="56"/>
        <v>0</v>
      </c>
      <c r="V57" s="60">
        <f t="shared" si="57"/>
        <v>0</v>
      </c>
    </row>
    <row r="58" spans="1:22" ht="20.100000000000001" customHeight="1" x14ac:dyDescent="0.2">
      <c r="A58" s="58" t="s">
        <v>21</v>
      </c>
      <c r="B58" s="11" t="s">
        <v>76</v>
      </c>
      <c r="C58" s="30" t="s">
        <v>91</v>
      </c>
      <c r="D58" s="27">
        <v>2660946</v>
      </c>
      <c r="E58" s="27">
        <v>14970503</v>
      </c>
      <c r="F58" s="24">
        <f t="shared" si="29"/>
        <v>17631449</v>
      </c>
      <c r="G58" s="27">
        <v>1263949</v>
      </c>
      <c r="H58" s="27">
        <v>6090000</v>
      </c>
      <c r="I58" s="24">
        <f t="shared" si="30"/>
        <v>7353949</v>
      </c>
      <c r="J58" s="27">
        <v>1263949</v>
      </c>
      <c r="K58" s="27"/>
      <c r="L58" s="24">
        <f t="shared" si="31"/>
        <v>1263949</v>
      </c>
      <c r="M58" s="27"/>
      <c r="N58" s="27"/>
      <c r="O58" s="24">
        <f t="shared" si="32"/>
        <v>0</v>
      </c>
      <c r="P58" s="14">
        <f t="shared" si="58"/>
        <v>0</v>
      </c>
      <c r="Q58" s="14">
        <f t="shared" si="59"/>
        <v>6090000</v>
      </c>
      <c r="R58" s="24">
        <f t="shared" si="35"/>
        <v>6090000</v>
      </c>
      <c r="S58" s="28">
        <f t="shared" si="56"/>
        <v>0</v>
      </c>
      <c r="T58" s="28">
        <f t="shared" si="56"/>
        <v>0</v>
      </c>
      <c r="U58" s="28">
        <f t="shared" si="56"/>
        <v>0</v>
      </c>
      <c r="V58" s="60">
        <f t="shared" si="57"/>
        <v>0</v>
      </c>
    </row>
    <row r="59" spans="1:22" ht="20.100000000000001" customHeight="1" x14ac:dyDescent="0.2">
      <c r="A59" s="58" t="s">
        <v>22</v>
      </c>
      <c r="B59" s="11" t="s">
        <v>28</v>
      </c>
      <c r="C59" s="30" t="s">
        <v>92</v>
      </c>
      <c r="D59" s="27">
        <v>37484175</v>
      </c>
      <c r="E59" s="27">
        <v>9464497</v>
      </c>
      <c r="F59" s="24">
        <f t="shared" si="29"/>
        <v>46948672</v>
      </c>
      <c r="G59" s="27">
        <v>17804984</v>
      </c>
      <c r="H59" s="27">
        <v>3910000</v>
      </c>
      <c r="I59" s="24">
        <f t="shared" si="30"/>
        <v>21714984</v>
      </c>
      <c r="J59" s="27">
        <v>10189189</v>
      </c>
      <c r="K59" s="27"/>
      <c r="L59" s="24">
        <f t="shared" si="31"/>
        <v>10189189</v>
      </c>
      <c r="M59" s="27"/>
      <c r="N59" s="27"/>
      <c r="O59" s="24">
        <f t="shared" si="32"/>
        <v>0</v>
      </c>
      <c r="P59" s="14">
        <f t="shared" si="58"/>
        <v>7615795</v>
      </c>
      <c r="Q59" s="14">
        <f t="shared" si="59"/>
        <v>3910000</v>
      </c>
      <c r="R59" s="24">
        <f t="shared" si="35"/>
        <v>11525795</v>
      </c>
      <c r="S59" s="28">
        <f t="shared" si="56"/>
        <v>0</v>
      </c>
      <c r="T59" s="28">
        <f t="shared" si="56"/>
        <v>0</v>
      </c>
      <c r="U59" s="28">
        <f t="shared" si="56"/>
        <v>0</v>
      </c>
      <c r="V59" s="60">
        <f t="shared" si="57"/>
        <v>0</v>
      </c>
    </row>
    <row r="60" spans="1:22" ht="20.100000000000001" customHeight="1" x14ac:dyDescent="0.2">
      <c r="A60" s="58" t="s">
        <v>23</v>
      </c>
      <c r="B60" s="11" t="s">
        <v>29</v>
      </c>
      <c r="C60" s="30" t="s">
        <v>30</v>
      </c>
      <c r="D60" s="27">
        <v>5356041</v>
      </c>
      <c r="E60" s="27"/>
      <c r="F60" s="24">
        <f t="shared" si="29"/>
        <v>5356041</v>
      </c>
      <c r="G60" s="27">
        <v>2544119</v>
      </c>
      <c r="H60" s="27"/>
      <c r="I60" s="24">
        <f t="shared" si="30"/>
        <v>2544119</v>
      </c>
      <c r="J60" s="27">
        <v>2544119</v>
      </c>
      <c r="K60" s="27"/>
      <c r="L60" s="24">
        <f t="shared" si="31"/>
        <v>2544119</v>
      </c>
      <c r="M60" s="27"/>
      <c r="N60" s="27"/>
      <c r="O60" s="24">
        <f t="shared" si="32"/>
        <v>0</v>
      </c>
      <c r="P60" s="14">
        <f t="shared" si="58"/>
        <v>0</v>
      </c>
      <c r="Q60" s="14">
        <f t="shared" si="59"/>
        <v>0</v>
      </c>
      <c r="R60" s="24">
        <f t="shared" si="35"/>
        <v>0</v>
      </c>
      <c r="S60" s="28">
        <f t="shared" si="56"/>
        <v>0</v>
      </c>
      <c r="T60" s="28" t="e">
        <f t="shared" si="56"/>
        <v>#DIV/0!</v>
      </c>
      <c r="U60" s="28">
        <f t="shared" si="56"/>
        <v>0</v>
      </c>
      <c r="V60" s="60">
        <f t="shared" si="57"/>
        <v>0</v>
      </c>
    </row>
    <row r="61" spans="1:22" ht="20.100000000000001" customHeight="1" x14ac:dyDescent="0.2">
      <c r="A61" s="58" t="s">
        <v>24</v>
      </c>
      <c r="B61" s="11" t="s">
        <v>78</v>
      </c>
      <c r="C61" s="29" t="s">
        <v>96</v>
      </c>
      <c r="D61" s="27"/>
      <c r="E61" s="27"/>
      <c r="F61" s="24">
        <f t="shared" si="29"/>
        <v>0</v>
      </c>
      <c r="G61" s="27"/>
      <c r="H61" s="27"/>
      <c r="I61" s="24">
        <f t="shared" si="30"/>
        <v>0</v>
      </c>
      <c r="J61" s="27"/>
      <c r="K61" s="27"/>
      <c r="L61" s="24">
        <f t="shared" si="31"/>
        <v>0</v>
      </c>
      <c r="M61" s="27"/>
      <c r="N61" s="27"/>
      <c r="O61" s="24">
        <f t="shared" si="32"/>
        <v>0</v>
      </c>
      <c r="P61" s="14">
        <f t="shared" si="58"/>
        <v>0</v>
      </c>
      <c r="Q61" s="14">
        <f t="shared" si="59"/>
        <v>0</v>
      </c>
      <c r="R61" s="24">
        <f t="shared" si="35"/>
        <v>0</v>
      </c>
      <c r="S61" s="28" t="e">
        <f t="shared" si="56"/>
        <v>#DIV/0!</v>
      </c>
      <c r="T61" s="28" t="e">
        <f t="shared" si="56"/>
        <v>#DIV/0!</v>
      </c>
      <c r="U61" s="28" t="e">
        <f t="shared" si="56"/>
        <v>#DIV/0!</v>
      </c>
      <c r="V61" s="60" t="e">
        <f t="shared" si="57"/>
        <v>#DIV/0!</v>
      </c>
    </row>
    <row r="62" spans="1:22" ht="19.5" customHeight="1" x14ac:dyDescent="0.2">
      <c r="A62" s="52" t="s">
        <v>95</v>
      </c>
      <c r="B62" s="53" t="s">
        <v>31</v>
      </c>
      <c r="C62" s="53"/>
      <c r="D62" s="24">
        <f>SUM(D63:D65)</f>
        <v>53400000</v>
      </c>
      <c r="E62" s="24">
        <f>SUM(E63:E65)</f>
        <v>13350000</v>
      </c>
      <c r="F62" s="24">
        <f t="shared" si="29"/>
        <v>66750000</v>
      </c>
      <c r="G62" s="24">
        <f>SUM(G63:G65)</f>
        <v>0</v>
      </c>
      <c r="H62" s="24">
        <f>SUM(H63:H65)</f>
        <v>13350000</v>
      </c>
      <c r="I62" s="24">
        <f t="shared" si="30"/>
        <v>13350000</v>
      </c>
      <c r="J62" s="24">
        <f>SUM(J63:J65)</f>
        <v>0</v>
      </c>
      <c r="K62" s="24">
        <f>SUM(K63:K65)</f>
        <v>0</v>
      </c>
      <c r="L62" s="24">
        <f t="shared" si="31"/>
        <v>0</v>
      </c>
      <c r="M62" s="24">
        <f>SUM(M63:M65)</f>
        <v>0</v>
      </c>
      <c r="N62" s="24">
        <f>SUM(N63:N65)</f>
        <v>0</v>
      </c>
      <c r="O62" s="24">
        <f t="shared" si="32"/>
        <v>0</v>
      </c>
      <c r="P62" s="24">
        <f>SUM(P63:P65)</f>
        <v>0</v>
      </c>
      <c r="Q62" s="24">
        <f>SUM(Q63:Q65)</f>
        <v>13350000</v>
      </c>
      <c r="R62" s="24">
        <f t="shared" si="35"/>
        <v>13350000</v>
      </c>
      <c r="S62" s="54" t="e">
        <f t="shared" si="25"/>
        <v>#DIV/0!</v>
      </c>
      <c r="T62" s="54">
        <f t="shared" si="26"/>
        <v>0</v>
      </c>
      <c r="U62" s="54">
        <f t="shared" si="27"/>
        <v>0</v>
      </c>
      <c r="V62" s="51">
        <f t="shared" si="28"/>
        <v>0</v>
      </c>
    </row>
    <row r="63" spans="1:22" ht="17.100000000000001" customHeight="1" x14ac:dyDescent="0.2">
      <c r="A63" s="55" t="s">
        <v>18</v>
      </c>
      <c r="B63" s="15" t="s">
        <v>32</v>
      </c>
      <c r="C63" s="31" t="s">
        <v>33</v>
      </c>
      <c r="D63" s="12">
        <v>47944000</v>
      </c>
      <c r="E63" s="12">
        <v>11986000</v>
      </c>
      <c r="F63" s="13">
        <f t="shared" si="29"/>
        <v>59930000</v>
      </c>
      <c r="G63" s="12"/>
      <c r="H63" s="12">
        <v>11986000</v>
      </c>
      <c r="I63" s="13">
        <f t="shared" si="30"/>
        <v>11986000</v>
      </c>
      <c r="J63" s="12"/>
      <c r="K63" s="12"/>
      <c r="L63" s="13">
        <f t="shared" si="31"/>
        <v>0</v>
      </c>
      <c r="M63" s="12"/>
      <c r="N63" s="12"/>
      <c r="O63" s="13">
        <f t="shared" si="32"/>
        <v>0</v>
      </c>
      <c r="P63" s="14">
        <f t="shared" ref="P63:P65" si="60">G63-(J63+M63)</f>
        <v>0</v>
      </c>
      <c r="Q63" s="14">
        <f t="shared" ref="Q63:Q65" si="61">H63-(K63+N63)</f>
        <v>11986000</v>
      </c>
      <c r="R63" s="13">
        <f t="shared" si="35"/>
        <v>11986000</v>
      </c>
      <c r="S63" s="16" t="e">
        <f t="shared" si="25"/>
        <v>#DIV/0!</v>
      </c>
      <c r="T63" s="16">
        <f t="shared" si="26"/>
        <v>0</v>
      </c>
      <c r="U63" s="16">
        <f t="shared" si="27"/>
        <v>0</v>
      </c>
      <c r="V63" s="56">
        <f t="shared" si="28"/>
        <v>0</v>
      </c>
    </row>
    <row r="64" spans="1:22" ht="17.100000000000001" customHeight="1" x14ac:dyDescent="0.2">
      <c r="A64" s="55" t="s">
        <v>21</v>
      </c>
      <c r="B64" s="15" t="s">
        <v>34</v>
      </c>
      <c r="C64" s="31" t="s">
        <v>33</v>
      </c>
      <c r="D64" s="12">
        <v>5456000</v>
      </c>
      <c r="E64" s="12">
        <v>1364000</v>
      </c>
      <c r="F64" s="13">
        <f t="shared" si="29"/>
        <v>6820000</v>
      </c>
      <c r="G64" s="12"/>
      <c r="H64" s="12">
        <v>1364000</v>
      </c>
      <c r="I64" s="13">
        <f t="shared" si="30"/>
        <v>1364000</v>
      </c>
      <c r="J64" s="12"/>
      <c r="K64" s="12"/>
      <c r="L64" s="13">
        <f t="shared" si="31"/>
        <v>0</v>
      </c>
      <c r="M64" s="12"/>
      <c r="N64" s="12"/>
      <c r="O64" s="13">
        <f t="shared" si="32"/>
        <v>0</v>
      </c>
      <c r="P64" s="14">
        <f t="shared" si="60"/>
        <v>0</v>
      </c>
      <c r="Q64" s="14">
        <f t="shared" si="61"/>
        <v>1364000</v>
      </c>
      <c r="R64" s="13">
        <f t="shared" si="35"/>
        <v>1364000</v>
      </c>
      <c r="S64" s="16" t="e">
        <f t="shared" si="25"/>
        <v>#DIV/0!</v>
      </c>
      <c r="T64" s="16">
        <f t="shared" si="26"/>
        <v>0</v>
      </c>
      <c r="U64" s="16">
        <f t="shared" si="27"/>
        <v>0</v>
      </c>
      <c r="V64" s="56">
        <f t="shared" si="28"/>
        <v>0</v>
      </c>
    </row>
    <row r="65" spans="1:23" ht="17.100000000000001" customHeight="1" x14ac:dyDescent="0.2">
      <c r="A65" s="55" t="s">
        <v>22</v>
      </c>
      <c r="B65" s="15" t="s">
        <v>35</v>
      </c>
      <c r="C65" s="31" t="s">
        <v>33</v>
      </c>
      <c r="D65" s="12"/>
      <c r="E65" s="12"/>
      <c r="F65" s="13">
        <f t="shared" si="29"/>
        <v>0</v>
      </c>
      <c r="G65" s="12"/>
      <c r="H65" s="12"/>
      <c r="I65" s="13">
        <f t="shared" si="30"/>
        <v>0</v>
      </c>
      <c r="J65" s="12"/>
      <c r="K65" s="12"/>
      <c r="L65" s="13">
        <f t="shared" si="31"/>
        <v>0</v>
      </c>
      <c r="M65" s="12"/>
      <c r="N65" s="12"/>
      <c r="O65" s="13">
        <f t="shared" si="32"/>
        <v>0</v>
      </c>
      <c r="P65" s="14">
        <f t="shared" si="60"/>
        <v>0</v>
      </c>
      <c r="Q65" s="14">
        <f t="shared" si="61"/>
        <v>0</v>
      </c>
      <c r="R65" s="13">
        <f t="shared" si="35"/>
        <v>0</v>
      </c>
      <c r="S65" s="16" t="e">
        <f t="shared" si="25"/>
        <v>#DIV/0!</v>
      </c>
      <c r="T65" s="16" t="e">
        <f t="shared" si="26"/>
        <v>#DIV/0!</v>
      </c>
      <c r="U65" s="16" t="e">
        <f t="shared" si="27"/>
        <v>#DIV/0!</v>
      </c>
      <c r="V65" s="56" t="e">
        <f t="shared" si="28"/>
        <v>#DIV/0!</v>
      </c>
    </row>
    <row r="66" spans="1:23" ht="19.5" customHeight="1" x14ac:dyDescent="0.2">
      <c r="A66" s="52" t="s">
        <v>95</v>
      </c>
      <c r="B66" s="53" t="s">
        <v>36</v>
      </c>
      <c r="C66" s="53"/>
      <c r="D66" s="13">
        <f>SUM(D67:D68)</f>
        <v>600000</v>
      </c>
      <c r="E66" s="13">
        <f>SUM(E67:E68)</f>
        <v>3000000</v>
      </c>
      <c r="F66" s="24">
        <f t="shared" si="29"/>
        <v>3600000</v>
      </c>
      <c r="G66" s="24">
        <f>SUM(G67:G68)</f>
        <v>0</v>
      </c>
      <c r="H66" s="24">
        <f>SUM(H67:H68)</f>
        <v>1150000</v>
      </c>
      <c r="I66" s="24">
        <f t="shared" si="30"/>
        <v>1150000</v>
      </c>
      <c r="J66" s="24">
        <f>SUM(J67:J68)</f>
        <v>0</v>
      </c>
      <c r="K66" s="24">
        <f>SUM(K67:K68)</f>
        <v>774126.36</v>
      </c>
      <c r="L66" s="24">
        <f t="shared" si="31"/>
        <v>774126.36</v>
      </c>
      <c r="M66" s="24">
        <f>SUM(M67:M68)</f>
        <v>0</v>
      </c>
      <c r="N66" s="24">
        <f>SUM(N67:N68)</f>
        <v>0</v>
      </c>
      <c r="O66" s="24">
        <f t="shared" si="32"/>
        <v>0</v>
      </c>
      <c r="P66" s="24">
        <f>SUM(P67:P68)</f>
        <v>0</v>
      </c>
      <c r="Q66" s="24">
        <f>SUM(Q67:Q68)</f>
        <v>375873.64</v>
      </c>
      <c r="R66" s="24">
        <f t="shared" si="35"/>
        <v>375873.64</v>
      </c>
      <c r="S66" s="54" t="e">
        <f t="shared" ref="S66" si="62">+M66/G66</f>
        <v>#DIV/0!</v>
      </c>
      <c r="T66" s="54">
        <f t="shared" ref="T66" si="63">+N66/H66</f>
        <v>0</v>
      </c>
      <c r="U66" s="54">
        <f t="shared" ref="U66" si="64">+O66/I66</f>
        <v>0</v>
      </c>
      <c r="V66" s="51">
        <f t="shared" ref="V66" si="65">+O66/F66</f>
        <v>0</v>
      </c>
      <c r="W66" s="33"/>
    </row>
    <row r="67" spans="1:23" ht="17.100000000000001" customHeight="1" x14ac:dyDescent="0.2">
      <c r="A67" s="55" t="s">
        <v>18</v>
      </c>
      <c r="B67" s="25" t="s">
        <v>84</v>
      </c>
      <c r="C67" s="29" t="s">
        <v>94</v>
      </c>
      <c r="D67" s="12"/>
      <c r="E67" s="12"/>
      <c r="F67" s="13">
        <f t="shared" si="29"/>
        <v>0</v>
      </c>
      <c r="G67" s="12"/>
      <c r="H67" s="12"/>
      <c r="I67" s="13">
        <f t="shared" si="30"/>
        <v>0</v>
      </c>
      <c r="J67" s="12"/>
      <c r="K67" s="12"/>
      <c r="L67" s="13">
        <f t="shared" si="31"/>
        <v>0</v>
      </c>
      <c r="M67" s="12"/>
      <c r="N67" s="12"/>
      <c r="O67" s="13">
        <f t="shared" si="32"/>
        <v>0</v>
      </c>
      <c r="P67" s="14">
        <f t="shared" ref="P67:P68" si="66">G67-(J67+M67)</f>
        <v>0</v>
      </c>
      <c r="Q67" s="14">
        <f t="shared" ref="Q67:Q68" si="67">H67-(K67+N67)</f>
        <v>0</v>
      </c>
      <c r="R67" s="13">
        <f t="shared" si="35"/>
        <v>0</v>
      </c>
      <c r="S67" s="16" t="e">
        <f t="shared" si="25"/>
        <v>#DIV/0!</v>
      </c>
      <c r="T67" s="16" t="e">
        <f t="shared" si="26"/>
        <v>#DIV/0!</v>
      </c>
      <c r="U67" s="16" t="e">
        <f t="shared" si="27"/>
        <v>#DIV/0!</v>
      </c>
      <c r="V67" s="56" t="e">
        <f t="shared" si="28"/>
        <v>#DIV/0!</v>
      </c>
      <c r="W67" s="33"/>
    </row>
    <row r="68" spans="1:23" ht="17.100000000000001" customHeight="1" x14ac:dyDescent="0.2">
      <c r="A68" s="55" t="s">
        <v>21</v>
      </c>
      <c r="B68" s="25" t="s">
        <v>37</v>
      </c>
      <c r="C68" s="30" t="s">
        <v>38</v>
      </c>
      <c r="D68" s="12">
        <v>600000</v>
      </c>
      <c r="E68" s="12">
        <v>3000000</v>
      </c>
      <c r="F68" s="13">
        <f t="shared" si="29"/>
        <v>3600000</v>
      </c>
      <c r="G68" s="12"/>
      <c r="H68" s="12">
        <v>1150000</v>
      </c>
      <c r="I68" s="13">
        <f t="shared" si="30"/>
        <v>1150000</v>
      </c>
      <c r="J68" s="12"/>
      <c r="K68" s="12">
        <v>774126.36</v>
      </c>
      <c r="L68" s="13">
        <f t="shared" si="31"/>
        <v>774126.36</v>
      </c>
      <c r="M68" s="12"/>
      <c r="N68" s="12"/>
      <c r="O68" s="13">
        <f t="shared" si="32"/>
        <v>0</v>
      </c>
      <c r="P68" s="14">
        <f t="shared" si="66"/>
        <v>0</v>
      </c>
      <c r="Q68" s="14">
        <f t="shared" si="67"/>
        <v>375873.64</v>
      </c>
      <c r="R68" s="13">
        <f t="shared" si="35"/>
        <v>375873.64</v>
      </c>
      <c r="S68" s="16" t="e">
        <f t="shared" si="25"/>
        <v>#DIV/0!</v>
      </c>
      <c r="T68" s="16">
        <f t="shared" si="26"/>
        <v>0</v>
      </c>
      <c r="U68" s="16">
        <f t="shared" si="27"/>
        <v>0</v>
      </c>
      <c r="V68" s="56">
        <f t="shared" si="28"/>
        <v>0</v>
      </c>
      <c r="W68" s="33"/>
    </row>
    <row r="69" spans="1:23" ht="19.5" customHeight="1" x14ac:dyDescent="0.2">
      <c r="A69" s="46" t="s">
        <v>95</v>
      </c>
      <c r="B69" s="64" t="s">
        <v>39</v>
      </c>
      <c r="C69" s="64"/>
      <c r="D69" s="65">
        <f>SUM(D70:D72)</f>
        <v>0</v>
      </c>
      <c r="E69" s="65">
        <f>SUM(E70:E72)</f>
        <v>0</v>
      </c>
      <c r="F69" s="65">
        <f t="shared" si="29"/>
        <v>0</v>
      </c>
      <c r="G69" s="65">
        <f>SUM(G70:G72)</f>
        <v>0</v>
      </c>
      <c r="H69" s="65">
        <f>SUM(H70:H72)</f>
        <v>0</v>
      </c>
      <c r="I69" s="65">
        <f t="shared" si="30"/>
        <v>0</v>
      </c>
      <c r="J69" s="65">
        <f>SUM(J70:J72)</f>
        <v>0</v>
      </c>
      <c r="K69" s="65">
        <f>SUM(K70:K72)</f>
        <v>0</v>
      </c>
      <c r="L69" s="65">
        <f t="shared" si="31"/>
        <v>0</v>
      </c>
      <c r="M69" s="65">
        <f>SUM(M70:M72)</f>
        <v>0</v>
      </c>
      <c r="N69" s="65">
        <f>SUM(N70:N72)</f>
        <v>0</v>
      </c>
      <c r="O69" s="65">
        <f t="shared" si="32"/>
        <v>0</v>
      </c>
      <c r="P69" s="65">
        <f>SUM(P70:P72)</f>
        <v>0</v>
      </c>
      <c r="Q69" s="65">
        <f>SUM(Q70:Q72)</f>
        <v>0</v>
      </c>
      <c r="R69" s="65">
        <f t="shared" si="35"/>
        <v>0</v>
      </c>
      <c r="S69" s="66" t="e">
        <f t="shared" si="25"/>
        <v>#DIV/0!</v>
      </c>
      <c r="T69" s="66" t="e">
        <f t="shared" si="26"/>
        <v>#DIV/0!</v>
      </c>
      <c r="U69" s="66" t="e">
        <f t="shared" si="27"/>
        <v>#DIV/0!</v>
      </c>
      <c r="V69" s="67" t="e">
        <f t="shared" si="28"/>
        <v>#DIV/0!</v>
      </c>
    </row>
    <row r="70" spans="1:23" ht="17.100000000000001" customHeight="1" x14ac:dyDescent="0.2">
      <c r="A70" s="58" t="s">
        <v>18</v>
      </c>
      <c r="B70" s="11" t="s">
        <v>40</v>
      </c>
      <c r="C70" s="29" t="s">
        <v>41</v>
      </c>
      <c r="D70" s="12"/>
      <c r="E70" s="12"/>
      <c r="F70" s="13">
        <f t="shared" si="29"/>
        <v>0</v>
      </c>
      <c r="G70" s="12"/>
      <c r="H70" s="12"/>
      <c r="I70" s="13">
        <f t="shared" si="30"/>
        <v>0</v>
      </c>
      <c r="J70" s="12"/>
      <c r="K70" s="12"/>
      <c r="L70" s="13">
        <f t="shared" si="31"/>
        <v>0</v>
      </c>
      <c r="M70" s="12"/>
      <c r="N70" s="12"/>
      <c r="O70" s="13">
        <f t="shared" si="32"/>
        <v>0</v>
      </c>
      <c r="P70" s="14">
        <f>G70-(J70+M70)</f>
        <v>0</v>
      </c>
      <c r="Q70" s="14">
        <f t="shared" ref="P70:Q72" si="68">H70-(K70+N70)</f>
        <v>0</v>
      </c>
      <c r="R70" s="13">
        <f t="shared" si="35"/>
        <v>0</v>
      </c>
      <c r="S70" s="16" t="e">
        <f t="shared" si="25"/>
        <v>#DIV/0!</v>
      </c>
      <c r="T70" s="16" t="e">
        <f t="shared" si="26"/>
        <v>#DIV/0!</v>
      </c>
      <c r="U70" s="16" t="e">
        <f t="shared" si="27"/>
        <v>#DIV/0!</v>
      </c>
      <c r="V70" s="56" t="e">
        <f t="shared" si="28"/>
        <v>#DIV/0!</v>
      </c>
    </row>
    <row r="71" spans="1:23" ht="17.100000000000001" customHeight="1" x14ac:dyDescent="0.2">
      <c r="A71" s="58" t="s">
        <v>21</v>
      </c>
      <c r="B71" s="11" t="s">
        <v>40</v>
      </c>
      <c r="C71" s="29" t="s">
        <v>41</v>
      </c>
      <c r="D71" s="12"/>
      <c r="E71" s="12"/>
      <c r="F71" s="13">
        <f t="shared" si="29"/>
        <v>0</v>
      </c>
      <c r="G71" s="12"/>
      <c r="H71" s="12"/>
      <c r="I71" s="13">
        <f t="shared" si="30"/>
        <v>0</v>
      </c>
      <c r="J71" s="12"/>
      <c r="K71" s="12"/>
      <c r="L71" s="13">
        <f t="shared" si="31"/>
        <v>0</v>
      </c>
      <c r="M71" s="12"/>
      <c r="N71" s="12"/>
      <c r="O71" s="13">
        <f t="shared" si="32"/>
        <v>0</v>
      </c>
      <c r="P71" s="14">
        <f t="shared" si="68"/>
        <v>0</v>
      </c>
      <c r="Q71" s="14">
        <f t="shared" si="68"/>
        <v>0</v>
      </c>
      <c r="R71" s="13">
        <f t="shared" si="35"/>
        <v>0</v>
      </c>
      <c r="S71" s="16" t="e">
        <f t="shared" si="25"/>
        <v>#DIV/0!</v>
      </c>
      <c r="T71" s="16" t="e">
        <f t="shared" si="26"/>
        <v>#DIV/0!</v>
      </c>
      <c r="U71" s="16" t="e">
        <f t="shared" si="27"/>
        <v>#DIV/0!</v>
      </c>
      <c r="V71" s="56" t="e">
        <f t="shared" si="28"/>
        <v>#DIV/0!</v>
      </c>
    </row>
    <row r="72" spans="1:23" ht="17.100000000000001" customHeight="1" x14ac:dyDescent="0.2">
      <c r="A72" s="58" t="s">
        <v>22</v>
      </c>
      <c r="B72" s="11" t="s">
        <v>40</v>
      </c>
      <c r="C72" s="68" t="s">
        <v>41</v>
      </c>
      <c r="D72" s="12"/>
      <c r="E72" s="12"/>
      <c r="F72" s="13">
        <f t="shared" si="29"/>
        <v>0</v>
      </c>
      <c r="G72" s="12"/>
      <c r="H72" s="12"/>
      <c r="I72" s="13">
        <f t="shared" si="30"/>
        <v>0</v>
      </c>
      <c r="J72" s="12"/>
      <c r="K72" s="12"/>
      <c r="L72" s="13">
        <f t="shared" si="31"/>
        <v>0</v>
      </c>
      <c r="M72" s="12"/>
      <c r="N72" s="12"/>
      <c r="O72" s="13">
        <f t="shared" si="32"/>
        <v>0</v>
      </c>
      <c r="P72" s="14">
        <f t="shared" si="68"/>
        <v>0</v>
      </c>
      <c r="Q72" s="14">
        <f t="shared" si="68"/>
        <v>0</v>
      </c>
      <c r="R72" s="13">
        <f t="shared" si="35"/>
        <v>0</v>
      </c>
      <c r="S72" s="16" t="e">
        <f t="shared" si="25"/>
        <v>#DIV/0!</v>
      </c>
      <c r="T72" s="16" t="e">
        <f t="shared" si="26"/>
        <v>#DIV/0!</v>
      </c>
      <c r="U72" s="16" t="e">
        <f t="shared" si="27"/>
        <v>#DIV/0!</v>
      </c>
      <c r="V72" s="56" t="e">
        <f t="shared" si="28"/>
        <v>#DIV/0!</v>
      </c>
    </row>
    <row r="73" spans="1:23" x14ac:dyDescent="0.2">
      <c r="A73" s="17"/>
      <c r="B73" s="18"/>
      <c r="C73" s="19"/>
      <c r="D73" s="20"/>
      <c r="E73" s="20"/>
      <c r="F73" s="20"/>
      <c r="G73" s="20"/>
      <c r="H73" s="20"/>
      <c r="I73" s="20"/>
      <c r="J73" s="20"/>
      <c r="K73" s="20"/>
      <c r="L73" s="20"/>
      <c r="M73" s="20"/>
      <c r="N73" s="20"/>
      <c r="O73" s="20"/>
      <c r="P73" s="20"/>
      <c r="Q73" s="20"/>
      <c r="R73" s="20"/>
      <c r="S73" s="21"/>
      <c r="T73" s="21"/>
      <c r="U73" s="21"/>
      <c r="V73" s="22"/>
    </row>
    <row r="74" spans="1:23" ht="8.1" customHeight="1" x14ac:dyDescent="0.2">
      <c r="A74" s="23"/>
      <c r="B74" s="23"/>
      <c r="C74" s="23"/>
      <c r="D74" s="23"/>
      <c r="E74" s="23"/>
      <c r="F74" s="23"/>
      <c r="G74" s="23"/>
      <c r="H74" s="23"/>
      <c r="I74" s="23"/>
      <c r="J74" s="23"/>
      <c r="K74" s="23"/>
      <c r="L74" s="23"/>
      <c r="M74" s="23"/>
      <c r="N74" s="23"/>
      <c r="O74" s="23"/>
      <c r="P74" s="23"/>
      <c r="Q74" s="23"/>
      <c r="R74" s="23"/>
      <c r="S74" s="23"/>
      <c r="T74" s="23"/>
      <c r="U74" s="23"/>
      <c r="V74" s="23"/>
    </row>
    <row r="76" spans="1:23" x14ac:dyDescent="0.2">
      <c r="B76" s="78" t="s">
        <v>112</v>
      </c>
    </row>
    <row r="77" spans="1:23" x14ac:dyDescent="0.2">
      <c r="B77" s="78" t="s">
        <v>113</v>
      </c>
    </row>
    <row r="81" spans="20:20" ht="13.5" thickBot="1" x14ac:dyDescent="0.25"/>
    <row r="82" spans="20:20" ht="14.25" thickTop="1" thickBot="1" x14ac:dyDescent="0.25">
      <c r="T82" s="26"/>
    </row>
    <row r="83" spans="20:20" ht="13.5" thickTop="1" x14ac:dyDescent="0.2"/>
  </sheetData>
  <mergeCells count="10">
    <mergeCell ref="A5:C5"/>
    <mergeCell ref="A1:V1"/>
    <mergeCell ref="A2:V2"/>
    <mergeCell ref="A4:C4"/>
    <mergeCell ref="D4:F4"/>
    <mergeCell ref="G4:I4"/>
    <mergeCell ref="J4:L4"/>
    <mergeCell ref="M4:O4"/>
    <mergeCell ref="P4:R4"/>
    <mergeCell ref="S4:V4"/>
  </mergeCells>
  <printOptions horizontalCentered="1"/>
  <pageMargins left="0.39370078740157483" right="0.19685039370078741" top="0.39370078740157483" bottom="0.39370078740157483" header="0.19685039370078741" footer="0"/>
  <pageSetup paperSize="5" scale="39"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pageSetUpPr fitToPage="1"/>
  </sheetPr>
  <dimension ref="A1:W36"/>
  <sheetViews>
    <sheetView tabSelected="1" zoomScale="75" zoomScaleNormal="75" workbookViewId="0">
      <selection activeCell="J18" sqref="J18"/>
    </sheetView>
  </sheetViews>
  <sheetFormatPr baseColWidth="10" defaultRowHeight="12.75" x14ac:dyDescent="0.2"/>
  <cols>
    <col min="1" max="1" width="6.140625" style="1" bestFit="1" customWidth="1"/>
    <col min="2" max="2" width="55.42578125" style="77" customWidth="1"/>
    <col min="3" max="3" width="24" style="1" customWidth="1"/>
    <col min="4" max="4" width="13.85546875" style="1" bestFit="1" customWidth="1"/>
    <col min="5" max="5" width="12.85546875" style="1" customWidth="1"/>
    <col min="6" max="6" width="14" style="1" bestFit="1" customWidth="1"/>
    <col min="7" max="18" width="12.85546875" style="1" customWidth="1"/>
    <col min="19" max="19" width="9.42578125" style="1" bestFit="1" customWidth="1"/>
    <col min="20" max="21" width="9.42578125" style="1" customWidth="1"/>
    <col min="22" max="22" width="13.140625" style="1" bestFit="1" customWidth="1"/>
    <col min="23" max="23" width="3.7109375" style="1" customWidth="1"/>
    <col min="24" max="255" width="11.42578125" style="1"/>
    <col min="256" max="256" width="6.140625" style="1" bestFit="1" customWidth="1"/>
    <col min="257" max="257" width="27.140625" style="1" bestFit="1" customWidth="1"/>
    <col min="258" max="258" width="14.85546875" style="1" bestFit="1" customWidth="1"/>
    <col min="259" max="259" width="13.85546875" style="1" bestFit="1" customWidth="1"/>
    <col min="260" max="260" width="14.85546875" style="1" bestFit="1" customWidth="1"/>
    <col min="261" max="261" width="13.85546875" style="1" customWidth="1"/>
    <col min="262" max="262" width="14.85546875" style="1" bestFit="1" customWidth="1"/>
    <col min="263" max="263" width="9.42578125" style="1" bestFit="1" customWidth="1"/>
    <col min="264" max="264" width="7.7109375" style="1" bestFit="1" customWidth="1"/>
    <col min="265" max="265" width="8.7109375" style="1" bestFit="1" customWidth="1"/>
    <col min="266" max="266" width="12.85546875" style="1" bestFit="1" customWidth="1"/>
    <col min="267" max="267" width="7.7109375" style="1" bestFit="1" customWidth="1"/>
    <col min="268" max="268" width="11.42578125" style="1" bestFit="1" customWidth="1"/>
    <col min="269" max="269" width="9.42578125" style="1" bestFit="1" customWidth="1"/>
    <col min="270" max="511" width="11.42578125" style="1"/>
    <col min="512" max="512" width="6.140625" style="1" bestFit="1" customWidth="1"/>
    <col min="513" max="513" width="27.140625" style="1" bestFit="1" customWidth="1"/>
    <col min="514" max="514" width="14.85546875" style="1" bestFit="1" customWidth="1"/>
    <col min="515" max="515" width="13.85546875" style="1" bestFit="1" customWidth="1"/>
    <col min="516" max="516" width="14.85546875" style="1" bestFit="1" customWidth="1"/>
    <col min="517" max="517" width="13.85546875" style="1" customWidth="1"/>
    <col min="518" max="518" width="14.85546875" style="1" bestFit="1" customWidth="1"/>
    <col min="519" max="519" width="9.42578125" style="1" bestFit="1" customWidth="1"/>
    <col min="520" max="520" width="7.7109375" style="1" bestFit="1" customWidth="1"/>
    <col min="521" max="521" width="8.7109375" style="1" bestFit="1" customWidth="1"/>
    <col min="522" max="522" width="12.85546875" style="1" bestFit="1" customWidth="1"/>
    <col min="523" max="523" width="7.7109375" style="1" bestFit="1" customWidth="1"/>
    <col min="524" max="524" width="11.42578125" style="1" bestFit="1" customWidth="1"/>
    <col min="525" max="525" width="9.42578125" style="1" bestFit="1" customWidth="1"/>
    <col min="526" max="767" width="11.42578125" style="1"/>
    <col min="768" max="768" width="6.140625" style="1" bestFit="1" customWidth="1"/>
    <col min="769" max="769" width="27.140625" style="1" bestFit="1" customWidth="1"/>
    <col min="770" max="770" width="14.85546875" style="1" bestFit="1" customWidth="1"/>
    <col min="771" max="771" width="13.85546875" style="1" bestFit="1" customWidth="1"/>
    <col min="772" max="772" width="14.85546875" style="1" bestFit="1" customWidth="1"/>
    <col min="773" max="773" width="13.85546875" style="1" customWidth="1"/>
    <col min="774" max="774" width="14.85546875" style="1" bestFit="1" customWidth="1"/>
    <col min="775" max="775" width="9.42578125" style="1" bestFit="1" customWidth="1"/>
    <col min="776" max="776" width="7.7109375" style="1" bestFit="1" customWidth="1"/>
    <col min="777" max="777" width="8.7109375" style="1" bestFit="1" customWidth="1"/>
    <col min="778" max="778" width="12.85546875" style="1" bestFit="1" customWidth="1"/>
    <col min="779" max="779" width="7.7109375" style="1" bestFit="1" customWidth="1"/>
    <col min="780" max="780" width="11.42578125" style="1" bestFit="1" customWidth="1"/>
    <col min="781" max="781" width="9.42578125" style="1" bestFit="1" customWidth="1"/>
    <col min="782" max="1023" width="11.42578125" style="1"/>
    <col min="1024" max="1024" width="6.140625" style="1" bestFit="1" customWidth="1"/>
    <col min="1025" max="1025" width="27.140625" style="1" bestFit="1" customWidth="1"/>
    <col min="1026" max="1026" width="14.85546875" style="1" bestFit="1" customWidth="1"/>
    <col min="1027" max="1027" width="13.85546875" style="1" bestFit="1" customWidth="1"/>
    <col min="1028" max="1028" width="14.85546875" style="1" bestFit="1" customWidth="1"/>
    <col min="1029" max="1029" width="13.85546875" style="1" customWidth="1"/>
    <col min="1030" max="1030" width="14.85546875" style="1" bestFit="1" customWidth="1"/>
    <col min="1031" max="1031" width="9.42578125" style="1" bestFit="1" customWidth="1"/>
    <col min="1032" max="1032" width="7.7109375" style="1" bestFit="1" customWidth="1"/>
    <col min="1033" max="1033" width="8.7109375" style="1" bestFit="1" customWidth="1"/>
    <col min="1034" max="1034" width="12.85546875" style="1" bestFit="1" customWidth="1"/>
    <col min="1035" max="1035" width="7.7109375" style="1" bestFit="1" customWidth="1"/>
    <col min="1036" max="1036" width="11.42578125" style="1" bestFit="1" customWidth="1"/>
    <col min="1037" max="1037" width="9.42578125" style="1" bestFit="1" customWidth="1"/>
    <col min="1038" max="1279" width="11.42578125" style="1"/>
    <col min="1280" max="1280" width="6.140625" style="1" bestFit="1" customWidth="1"/>
    <col min="1281" max="1281" width="27.140625" style="1" bestFit="1" customWidth="1"/>
    <col min="1282" max="1282" width="14.85546875" style="1" bestFit="1" customWidth="1"/>
    <col min="1283" max="1283" width="13.85546875" style="1" bestFit="1" customWidth="1"/>
    <col min="1284" max="1284" width="14.85546875" style="1" bestFit="1" customWidth="1"/>
    <col min="1285" max="1285" width="13.85546875" style="1" customWidth="1"/>
    <col min="1286" max="1286" width="14.85546875" style="1" bestFit="1" customWidth="1"/>
    <col min="1287" max="1287" width="9.42578125" style="1" bestFit="1" customWidth="1"/>
    <col min="1288" max="1288" width="7.7109375" style="1" bestFit="1" customWidth="1"/>
    <col min="1289" max="1289" width="8.7109375" style="1" bestFit="1" customWidth="1"/>
    <col min="1290" max="1290" width="12.85546875" style="1" bestFit="1" customWidth="1"/>
    <col min="1291" max="1291" width="7.7109375" style="1" bestFit="1" customWidth="1"/>
    <col min="1292" max="1292" width="11.42578125" style="1" bestFit="1" customWidth="1"/>
    <col min="1293" max="1293" width="9.42578125" style="1" bestFit="1" customWidth="1"/>
    <col min="1294" max="1535" width="11.42578125" style="1"/>
    <col min="1536" max="1536" width="6.140625" style="1" bestFit="1" customWidth="1"/>
    <col min="1537" max="1537" width="27.140625" style="1" bestFit="1" customWidth="1"/>
    <col min="1538" max="1538" width="14.85546875" style="1" bestFit="1" customWidth="1"/>
    <col min="1539" max="1539" width="13.85546875" style="1" bestFit="1" customWidth="1"/>
    <col min="1540" max="1540" width="14.85546875" style="1" bestFit="1" customWidth="1"/>
    <col min="1541" max="1541" width="13.85546875" style="1" customWidth="1"/>
    <col min="1542" max="1542" width="14.85546875" style="1" bestFit="1" customWidth="1"/>
    <col min="1543" max="1543" width="9.42578125" style="1" bestFit="1" customWidth="1"/>
    <col min="1544" max="1544" width="7.7109375" style="1" bestFit="1" customWidth="1"/>
    <col min="1545" max="1545" width="8.7109375" style="1" bestFit="1" customWidth="1"/>
    <col min="1546" max="1546" width="12.85546875" style="1" bestFit="1" customWidth="1"/>
    <col min="1547" max="1547" width="7.7109375" style="1" bestFit="1" customWidth="1"/>
    <col min="1548" max="1548" width="11.42578125" style="1" bestFit="1" customWidth="1"/>
    <col min="1549" max="1549" width="9.42578125" style="1" bestFit="1" customWidth="1"/>
    <col min="1550" max="1791" width="11.42578125" style="1"/>
    <col min="1792" max="1792" width="6.140625" style="1" bestFit="1" customWidth="1"/>
    <col min="1793" max="1793" width="27.140625" style="1" bestFit="1" customWidth="1"/>
    <col min="1794" max="1794" width="14.85546875" style="1" bestFit="1" customWidth="1"/>
    <col min="1795" max="1795" width="13.85546875" style="1" bestFit="1" customWidth="1"/>
    <col min="1796" max="1796" width="14.85546875" style="1" bestFit="1" customWidth="1"/>
    <col min="1797" max="1797" width="13.85546875" style="1" customWidth="1"/>
    <col min="1798" max="1798" width="14.85546875" style="1" bestFit="1" customWidth="1"/>
    <col min="1799" max="1799" width="9.42578125" style="1" bestFit="1" customWidth="1"/>
    <col min="1800" max="1800" width="7.7109375" style="1" bestFit="1" customWidth="1"/>
    <col min="1801" max="1801" width="8.7109375" style="1" bestFit="1" customWidth="1"/>
    <col min="1802" max="1802" width="12.85546875" style="1" bestFit="1" customWidth="1"/>
    <col min="1803" max="1803" width="7.7109375" style="1" bestFit="1" customWidth="1"/>
    <col min="1804" max="1804" width="11.42578125" style="1" bestFit="1" customWidth="1"/>
    <col min="1805" max="1805" width="9.42578125" style="1" bestFit="1" customWidth="1"/>
    <col min="1806" max="2047" width="11.42578125" style="1"/>
    <col min="2048" max="2048" width="6.140625" style="1" bestFit="1" customWidth="1"/>
    <col min="2049" max="2049" width="27.140625" style="1" bestFit="1" customWidth="1"/>
    <col min="2050" max="2050" width="14.85546875" style="1" bestFit="1" customWidth="1"/>
    <col min="2051" max="2051" width="13.85546875" style="1" bestFit="1" customWidth="1"/>
    <col min="2052" max="2052" width="14.85546875" style="1" bestFit="1" customWidth="1"/>
    <col min="2053" max="2053" width="13.85546875" style="1" customWidth="1"/>
    <col min="2054" max="2054" width="14.85546875" style="1" bestFit="1" customWidth="1"/>
    <col min="2055" max="2055" width="9.42578125" style="1" bestFit="1" customWidth="1"/>
    <col min="2056" max="2056" width="7.7109375" style="1" bestFit="1" customWidth="1"/>
    <col min="2057" max="2057" width="8.7109375" style="1" bestFit="1" customWidth="1"/>
    <col min="2058" max="2058" width="12.85546875" style="1" bestFit="1" customWidth="1"/>
    <col min="2059" max="2059" width="7.7109375" style="1" bestFit="1" customWidth="1"/>
    <col min="2060" max="2060" width="11.42578125" style="1" bestFit="1" customWidth="1"/>
    <col min="2061" max="2061" width="9.42578125" style="1" bestFit="1" customWidth="1"/>
    <col min="2062" max="2303" width="11.42578125" style="1"/>
    <col min="2304" max="2304" width="6.140625" style="1" bestFit="1" customWidth="1"/>
    <col min="2305" max="2305" width="27.140625" style="1" bestFit="1" customWidth="1"/>
    <col min="2306" max="2306" width="14.85546875" style="1" bestFit="1" customWidth="1"/>
    <col min="2307" max="2307" width="13.85546875" style="1" bestFit="1" customWidth="1"/>
    <col min="2308" max="2308" width="14.85546875" style="1" bestFit="1" customWidth="1"/>
    <col min="2309" max="2309" width="13.85546875" style="1" customWidth="1"/>
    <col min="2310" max="2310" width="14.85546875" style="1" bestFit="1" customWidth="1"/>
    <col min="2311" max="2311" width="9.42578125" style="1" bestFit="1" customWidth="1"/>
    <col min="2312" max="2312" width="7.7109375" style="1" bestFit="1" customWidth="1"/>
    <col min="2313" max="2313" width="8.7109375" style="1" bestFit="1" customWidth="1"/>
    <col min="2314" max="2314" width="12.85546875" style="1" bestFit="1" customWidth="1"/>
    <col min="2315" max="2315" width="7.7109375" style="1" bestFit="1" customWidth="1"/>
    <col min="2316" max="2316" width="11.42578125" style="1" bestFit="1" customWidth="1"/>
    <col min="2317" max="2317" width="9.42578125" style="1" bestFit="1" customWidth="1"/>
    <col min="2318" max="2559" width="11.42578125" style="1"/>
    <col min="2560" max="2560" width="6.140625" style="1" bestFit="1" customWidth="1"/>
    <col min="2561" max="2561" width="27.140625" style="1" bestFit="1" customWidth="1"/>
    <col min="2562" max="2562" width="14.85546875" style="1" bestFit="1" customWidth="1"/>
    <col min="2563" max="2563" width="13.85546875" style="1" bestFit="1" customWidth="1"/>
    <col min="2564" max="2564" width="14.85546875" style="1" bestFit="1" customWidth="1"/>
    <col min="2565" max="2565" width="13.85546875" style="1" customWidth="1"/>
    <col min="2566" max="2566" width="14.85546875" style="1" bestFit="1" customWidth="1"/>
    <col min="2567" max="2567" width="9.42578125" style="1" bestFit="1" customWidth="1"/>
    <col min="2568" max="2568" width="7.7109375" style="1" bestFit="1" customWidth="1"/>
    <col min="2569" max="2569" width="8.7109375" style="1" bestFit="1" customWidth="1"/>
    <col min="2570" max="2570" width="12.85546875" style="1" bestFit="1" customWidth="1"/>
    <col min="2571" max="2571" width="7.7109375" style="1" bestFit="1" customWidth="1"/>
    <col min="2572" max="2572" width="11.42578125" style="1" bestFit="1" customWidth="1"/>
    <col min="2573" max="2573" width="9.42578125" style="1" bestFit="1" customWidth="1"/>
    <col min="2574" max="2815" width="11.42578125" style="1"/>
    <col min="2816" max="2816" width="6.140625" style="1" bestFit="1" customWidth="1"/>
    <col min="2817" max="2817" width="27.140625" style="1" bestFit="1" customWidth="1"/>
    <col min="2818" max="2818" width="14.85546875" style="1" bestFit="1" customWidth="1"/>
    <col min="2819" max="2819" width="13.85546875" style="1" bestFit="1" customWidth="1"/>
    <col min="2820" max="2820" width="14.85546875" style="1" bestFit="1" customWidth="1"/>
    <col min="2821" max="2821" width="13.85546875" style="1" customWidth="1"/>
    <col min="2822" max="2822" width="14.85546875" style="1" bestFit="1" customWidth="1"/>
    <col min="2823" max="2823" width="9.42578125" style="1" bestFit="1" customWidth="1"/>
    <col min="2824" max="2824" width="7.7109375" style="1" bestFit="1" customWidth="1"/>
    <col min="2825" max="2825" width="8.7109375" style="1" bestFit="1" customWidth="1"/>
    <col min="2826" max="2826" width="12.85546875" style="1" bestFit="1" customWidth="1"/>
    <col min="2827" max="2827" width="7.7109375" style="1" bestFit="1" customWidth="1"/>
    <col min="2828" max="2828" width="11.42578125" style="1" bestFit="1" customWidth="1"/>
    <col min="2829" max="2829" width="9.42578125" style="1" bestFit="1" customWidth="1"/>
    <col min="2830" max="3071" width="11.42578125" style="1"/>
    <col min="3072" max="3072" width="6.140625" style="1" bestFit="1" customWidth="1"/>
    <col min="3073" max="3073" width="27.140625" style="1" bestFit="1" customWidth="1"/>
    <col min="3074" max="3074" width="14.85546875" style="1" bestFit="1" customWidth="1"/>
    <col min="3075" max="3075" width="13.85546875" style="1" bestFit="1" customWidth="1"/>
    <col min="3076" max="3076" width="14.85546875" style="1" bestFit="1" customWidth="1"/>
    <col min="3077" max="3077" width="13.85546875" style="1" customWidth="1"/>
    <col min="3078" max="3078" width="14.85546875" style="1" bestFit="1" customWidth="1"/>
    <col min="3079" max="3079" width="9.42578125" style="1" bestFit="1" customWidth="1"/>
    <col min="3080" max="3080" width="7.7109375" style="1" bestFit="1" customWidth="1"/>
    <col min="3081" max="3081" width="8.7109375" style="1" bestFit="1" customWidth="1"/>
    <col min="3082" max="3082" width="12.85546875" style="1" bestFit="1" customWidth="1"/>
    <col min="3083" max="3083" width="7.7109375" style="1" bestFit="1" customWidth="1"/>
    <col min="3084" max="3084" width="11.42578125" style="1" bestFit="1" customWidth="1"/>
    <col min="3085" max="3085" width="9.42578125" style="1" bestFit="1" customWidth="1"/>
    <col min="3086" max="3327" width="11.42578125" style="1"/>
    <col min="3328" max="3328" width="6.140625" style="1" bestFit="1" customWidth="1"/>
    <col min="3329" max="3329" width="27.140625" style="1" bestFit="1" customWidth="1"/>
    <col min="3330" max="3330" width="14.85546875" style="1" bestFit="1" customWidth="1"/>
    <col min="3331" max="3331" width="13.85546875" style="1" bestFit="1" customWidth="1"/>
    <col min="3332" max="3332" width="14.85546875" style="1" bestFit="1" customWidth="1"/>
    <col min="3333" max="3333" width="13.85546875" style="1" customWidth="1"/>
    <col min="3334" max="3334" width="14.85546875" style="1" bestFit="1" customWidth="1"/>
    <col min="3335" max="3335" width="9.42578125" style="1" bestFit="1" customWidth="1"/>
    <col min="3336" max="3336" width="7.7109375" style="1" bestFit="1" customWidth="1"/>
    <col min="3337" max="3337" width="8.7109375" style="1" bestFit="1" customWidth="1"/>
    <col min="3338" max="3338" width="12.85546875" style="1" bestFit="1" customWidth="1"/>
    <col min="3339" max="3339" width="7.7109375" style="1" bestFit="1" customWidth="1"/>
    <col min="3340" max="3340" width="11.42578125" style="1" bestFit="1" customWidth="1"/>
    <col min="3341" max="3341" width="9.42578125" style="1" bestFit="1" customWidth="1"/>
    <col min="3342" max="3583" width="11.42578125" style="1"/>
    <col min="3584" max="3584" width="6.140625" style="1" bestFit="1" customWidth="1"/>
    <col min="3585" max="3585" width="27.140625" style="1" bestFit="1" customWidth="1"/>
    <col min="3586" max="3586" width="14.85546875" style="1" bestFit="1" customWidth="1"/>
    <col min="3587" max="3587" width="13.85546875" style="1" bestFit="1" customWidth="1"/>
    <col min="3588" max="3588" width="14.85546875" style="1" bestFit="1" customWidth="1"/>
    <col min="3589" max="3589" width="13.85546875" style="1" customWidth="1"/>
    <col min="3590" max="3590" width="14.85546875" style="1" bestFit="1" customWidth="1"/>
    <col min="3591" max="3591" width="9.42578125" style="1" bestFit="1" customWidth="1"/>
    <col min="3592" max="3592" width="7.7109375" style="1" bestFit="1" customWidth="1"/>
    <col min="3593" max="3593" width="8.7109375" style="1" bestFit="1" customWidth="1"/>
    <col min="3594" max="3594" width="12.85546875" style="1" bestFit="1" customWidth="1"/>
    <col min="3595" max="3595" width="7.7109375" style="1" bestFit="1" customWidth="1"/>
    <col min="3596" max="3596" width="11.42578125" style="1" bestFit="1" customWidth="1"/>
    <col min="3597" max="3597" width="9.42578125" style="1" bestFit="1" customWidth="1"/>
    <col min="3598" max="3839" width="11.42578125" style="1"/>
    <col min="3840" max="3840" width="6.140625" style="1" bestFit="1" customWidth="1"/>
    <col min="3841" max="3841" width="27.140625" style="1" bestFit="1" customWidth="1"/>
    <col min="3842" max="3842" width="14.85546875" style="1" bestFit="1" customWidth="1"/>
    <col min="3843" max="3843" width="13.85546875" style="1" bestFit="1" customWidth="1"/>
    <col min="3844" max="3844" width="14.85546875" style="1" bestFit="1" customWidth="1"/>
    <col min="3845" max="3845" width="13.85546875" style="1" customWidth="1"/>
    <col min="3846" max="3846" width="14.85546875" style="1" bestFit="1" customWidth="1"/>
    <col min="3847" max="3847" width="9.42578125" style="1" bestFit="1" customWidth="1"/>
    <col min="3848" max="3848" width="7.7109375" style="1" bestFit="1" customWidth="1"/>
    <col min="3849" max="3849" width="8.7109375" style="1" bestFit="1" customWidth="1"/>
    <col min="3850" max="3850" width="12.85546875" style="1" bestFit="1" customWidth="1"/>
    <col min="3851" max="3851" width="7.7109375" style="1" bestFit="1" customWidth="1"/>
    <col min="3852" max="3852" width="11.42578125" style="1" bestFit="1" customWidth="1"/>
    <col min="3853" max="3853" width="9.42578125" style="1" bestFit="1" customWidth="1"/>
    <col min="3854" max="4095" width="11.42578125" style="1"/>
    <col min="4096" max="4096" width="6.140625" style="1" bestFit="1" customWidth="1"/>
    <col min="4097" max="4097" width="27.140625" style="1" bestFit="1" customWidth="1"/>
    <col min="4098" max="4098" width="14.85546875" style="1" bestFit="1" customWidth="1"/>
    <col min="4099" max="4099" width="13.85546875" style="1" bestFit="1" customWidth="1"/>
    <col min="4100" max="4100" width="14.85546875" style="1" bestFit="1" customWidth="1"/>
    <col min="4101" max="4101" width="13.85546875" style="1" customWidth="1"/>
    <col min="4102" max="4102" width="14.85546875" style="1" bestFit="1" customWidth="1"/>
    <col min="4103" max="4103" width="9.42578125" style="1" bestFit="1" customWidth="1"/>
    <col min="4104" max="4104" width="7.7109375" style="1" bestFit="1" customWidth="1"/>
    <col min="4105" max="4105" width="8.7109375" style="1" bestFit="1" customWidth="1"/>
    <col min="4106" max="4106" width="12.85546875" style="1" bestFit="1" customWidth="1"/>
    <col min="4107" max="4107" width="7.7109375" style="1" bestFit="1" customWidth="1"/>
    <col min="4108" max="4108" width="11.42578125" style="1" bestFit="1" customWidth="1"/>
    <col min="4109" max="4109" width="9.42578125" style="1" bestFit="1" customWidth="1"/>
    <col min="4110" max="4351" width="11.42578125" style="1"/>
    <col min="4352" max="4352" width="6.140625" style="1" bestFit="1" customWidth="1"/>
    <col min="4353" max="4353" width="27.140625" style="1" bestFit="1" customWidth="1"/>
    <col min="4354" max="4354" width="14.85546875" style="1" bestFit="1" customWidth="1"/>
    <col min="4355" max="4355" width="13.85546875" style="1" bestFit="1" customWidth="1"/>
    <col min="4356" max="4356" width="14.85546875" style="1" bestFit="1" customWidth="1"/>
    <col min="4357" max="4357" width="13.85546875" style="1" customWidth="1"/>
    <col min="4358" max="4358" width="14.85546875" style="1" bestFit="1" customWidth="1"/>
    <col min="4359" max="4359" width="9.42578125" style="1" bestFit="1" customWidth="1"/>
    <col min="4360" max="4360" width="7.7109375" style="1" bestFit="1" customWidth="1"/>
    <col min="4361" max="4361" width="8.7109375" style="1" bestFit="1" customWidth="1"/>
    <col min="4362" max="4362" width="12.85546875" style="1" bestFit="1" customWidth="1"/>
    <col min="4363" max="4363" width="7.7109375" style="1" bestFit="1" customWidth="1"/>
    <col min="4364" max="4364" width="11.42578125" style="1" bestFit="1" customWidth="1"/>
    <col min="4365" max="4365" width="9.42578125" style="1" bestFit="1" customWidth="1"/>
    <col min="4366" max="4607" width="11.42578125" style="1"/>
    <col min="4608" max="4608" width="6.140625" style="1" bestFit="1" customWidth="1"/>
    <col min="4609" max="4609" width="27.140625" style="1" bestFit="1" customWidth="1"/>
    <col min="4610" max="4610" width="14.85546875" style="1" bestFit="1" customWidth="1"/>
    <col min="4611" max="4611" width="13.85546875" style="1" bestFit="1" customWidth="1"/>
    <col min="4612" max="4612" width="14.85546875" style="1" bestFit="1" customWidth="1"/>
    <col min="4613" max="4613" width="13.85546875" style="1" customWidth="1"/>
    <col min="4614" max="4614" width="14.85546875" style="1" bestFit="1" customWidth="1"/>
    <col min="4615" max="4615" width="9.42578125" style="1" bestFit="1" customWidth="1"/>
    <col min="4616" max="4616" width="7.7109375" style="1" bestFit="1" customWidth="1"/>
    <col min="4617" max="4617" width="8.7109375" style="1" bestFit="1" customWidth="1"/>
    <col min="4618" max="4618" width="12.85546875" style="1" bestFit="1" customWidth="1"/>
    <col min="4619" max="4619" width="7.7109375" style="1" bestFit="1" customWidth="1"/>
    <col min="4620" max="4620" width="11.42578125" style="1" bestFit="1" customWidth="1"/>
    <col min="4621" max="4621" width="9.42578125" style="1" bestFit="1" customWidth="1"/>
    <col min="4622" max="4863" width="11.42578125" style="1"/>
    <col min="4864" max="4864" width="6.140625" style="1" bestFit="1" customWidth="1"/>
    <col min="4865" max="4865" width="27.140625" style="1" bestFit="1" customWidth="1"/>
    <col min="4866" max="4866" width="14.85546875" style="1" bestFit="1" customWidth="1"/>
    <col min="4867" max="4867" width="13.85546875" style="1" bestFit="1" customWidth="1"/>
    <col min="4868" max="4868" width="14.85546875" style="1" bestFit="1" customWidth="1"/>
    <col min="4869" max="4869" width="13.85546875" style="1" customWidth="1"/>
    <col min="4870" max="4870" width="14.85546875" style="1" bestFit="1" customWidth="1"/>
    <col min="4871" max="4871" width="9.42578125" style="1" bestFit="1" customWidth="1"/>
    <col min="4872" max="4872" width="7.7109375" style="1" bestFit="1" customWidth="1"/>
    <col min="4873" max="4873" width="8.7109375" style="1" bestFit="1" customWidth="1"/>
    <col min="4874" max="4874" width="12.85546875" style="1" bestFit="1" customWidth="1"/>
    <col min="4875" max="4875" width="7.7109375" style="1" bestFit="1" customWidth="1"/>
    <col min="4876" max="4876" width="11.42578125" style="1" bestFit="1" customWidth="1"/>
    <col min="4877" max="4877" width="9.42578125" style="1" bestFit="1" customWidth="1"/>
    <col min="4878" max="5119" width="11.42578125" style="1"/>
    <col min="5120" max="5120" width="6.140625" style="1" bestFit="1" customWidth="1"/>
    <col min="5121" max="5121" width="27.140625" style="1" bestFit="1" customWidth="1"/>
    <col min="5122" max="5122" width="14.85546875" style="1" bestFit="1" customWidth="1"/>
    <col min="5123" max="5123" width="13.85546875" style="1" bestFit="1" customWidth="1"/>
    <col min="5124" max="5124" width="14.85546875" style="1" bestFit="1" customWidth="1"/>
    <col min="5125" max="5125" width="13.85546875" style="1" customWidth="1"/>
    <col min="5126" max="5126" width="14.85546875" style="1" bestFit="1" customWidth="1"/>
    <col min="5127" max="5127" width="9.42578125" style="1" bestFit="1" customWidth="1"/>
    <col min="5128" max="5128" width="7.7109375" style="1" bestFit="1" customWidth="1"/>
    <col min="5129" max="5129" width="8.7109375" style="1" bestFit="1" customWidth="1"/>
    <col min="5130" max="5130" width="12.85546875" style="1" bestFit="1" customWidth="1"/>
    <col min="5131" max="5131" width="7.7109375" style="1" bestFit="1" customWidth="1"/>
    <col min="5132" max="5132" width="11.42578125" style="1" bestFit="1" customWidth="1"/>
    <col min="5133" max="5133" width="9.42578125" style="1" bestFit="1" customWidth="1"/>
    <col min="5134" max="5375" width="11.42578125" style="1"/>
    <col min="5376" max="5376" width="6.140625" style="1" bestFit="1" customWidth="1"/>
    <col min="5377" max="5377" width="27.140625" style="1" bestFit="1" customWidth="1"/>
    <col min="5378" max="5378" width="14.85546875" style="1" bestFit="1" customWidth="1"/>
    <col min="5379" max="5379" width="13.85546875" style="1" bestFit="1" customWidth="1"/>
    <col min="5380" max="5380" width="14.85546875" style="1" bestFit="1" customWidth="1"/>
    <col min="5381" max="5381" width="13.85546875" style="1" customWidth="1"/>
    <col min="5382" max="5382" width="14.85546875" style="1" bestFit="1" customWidth="1"/>
    <col min="5383" max="5383" width="9.42578125" style="1" bestFit="1" customWidth="1"/>
    <col min="5384" max="5384" width="7.7109375" style="1" bestFit="1" customWidth="1"/>
    <col min="5385" max="5385" width="8.7109375" style="1" bestFit="1" customWidth="1"/>
    <col min="5386" max="5386" width="12.85546875" style="1" bestFit="1" customWidth="1"/>
    <col min="5387" max="5387" width="7.7109375" style="1" bestFit="1" customWidth="1"/>
    <col min="5388" max="5388" width="11.42578125" style="1" bestFit="1" customWidth="1"/>
    <col min="5389" max="5389" width="9.42578125" style="1" bestFit="1" customWidth="1"/>
    <col min="5390" max="5631" width="11.42578125" style="1"/>
    <col min="5632" max="5632" width="6.140625" style="1" bestFit="1" customWidth="1"/>
    <col min="5633" max="5633" width="27.140625" style="1" bestFit="1" customWidth="1"/>
    <col min="5634" max="5634" width="14.85546875" style="1" bestFit="1" customWidth="1"/>
    <col min="5635" max="5635" width="13.85546875" style="1" bestFit="1" customWidth="1"/>
    <col min="5636" max="5636" width="14.85546875" style="1" bestFit="1" customWidth="1"/>
    <col min="5637" max="5637" width="13.85546875" style="1" customWidth="1"/>
    <col min="5638" max="5638" width="14.85546875" style="1" bestFit="1" customWidth="1"/>
    <col min="5639" max="5639" width="9.42578125" style="1" bestFit="1" customWidth="1"/>
    <col min="5640" max="5640" width="7.7109375" style="1" bestFit="1" customWidth="1"/>
    <col min="5641" max="5641" width="8.7109375" style="1" bestFit="1" customWidth="1"/>
    <col min="5642" max="5642" width="12.85546875" style="1" bestFit="1" customWidth="1"/>
    <col min="5643" max="5643" width="7.7109375" style="1" bestFit="1" customWidth="1"/>
    <col min="5644" max="5644" width="11.42578125" style="1" bestFit="1" customWidth="1"/>
    <col min="5645" max="5645" width="9.42578125" style="1" bestFit="1" customWidth="1"/>
    <col min="5646" max="5887" width="11.42578125" style="1"/>
    <col min="5888" max="5888" width="6.140625" style="1" bestFit="1" customWidth="1"/>
    <col min="5889" max="5889" width="27.140625" style="1" bestFit="1" customWidth="1"/>
    <col min="5890" max="5890" width="14.85546875" style="1" bestFit="1" customWidth="1"/>
    <col min="5891" max="5891" width="13.85546875" style="1" bestFit="1" customWidth="1"/>
    <col min="5892" max="5892" width="14.85546875" style="1" bestFit="1" customWidth="1"/>
    <col min="5893" max="5893" width="13.85546875" style="1" customWidth="1"/>
    <col min="5894" max="5894" width="14.85546875" style="1" bestFit="1" customWidth="1"/>
    <col min="5895" max="5895" width="9.42578125" style="1" bestFit="1" customWidth="1"/>
    <col min="5896" max="5896" width="7.7109375" style="1" bestFit="1" customWidth="1"/>
    <col min="5897" max="5897" width="8.7109375" style="1" bestFit="1" customWidth="1"/>
    <col min="5898" max="5898" width="12.85546875" style="1" bestFit="1" customWidth="1"/>
    <col min="5899" max="5899" width="7.7109375" style="1" bestFit="1" customWidth="1"/>
    <col min="5900" max="5900" width="11.42578125" style="1" bestFit="1" customWidth="1"/>
    <col min="5901" max="5901" width="9.42578125" style="1" bestFit="1" customWidth="1"/>
    <col min="5902" max="6143" width="11.42578125" style="1"/>
    <col min="6144" max="6144" width="6.140625" style="1" bestFit="1" customWidth="1"/>
    <col min="6145" max="6145" width="27.140625" style="1" bestFit="1" customWidth="1"/>
    <col min="6146" max="6146" width="14.85546875" style="1" bestFit="1" customWidth="1"/>
    <col min="6147" max="6147" width="13.85546875" style="1" bestFit="1" customWidth="1"/>
    <col min="6148" max="6148" width="14.85546875" style="1" bestFit="1" customWidth="1"/>
    <col min="6149" max="6149" width="13.85546875" style="1" customWidth="1"/>
    <col min="6150" max="6150" width="14.85546875" style="1" bestFit="1" customWidth="1"/>
    <col min="6151" max="6151" width="9.42578125" style="1" bestFit="1" customWidth="1"/>
    <col min="6152" max="6152" width="7.7109375" style="1" bestFit="1" customWidth="1"/>
    <col min="6153" max="6153" width="8.7109375" style="1" bestFit="1" customWidth="1"/>
    <col min="6154" max="6154" width="12.85546875" style="1" bestFit="1" customWidth="1"/>
    <col min="6155" max="6155" width="7.7109375" style="1" bestFit="1" customWidth="1"/>
    <col min="6156" max="6156" width="11.42578125" style="1" bestFit="1" customWidth="1"/>
    <col min="6157" max="6157" width="9.42578125" style="1" bestFit="1" customWidth="1"/>
    <col min="6158" max="6399" width="11.42578125" style="1"/>
    <col min="6400" max="6400" width="6.140625" style="1" bestFit="1" customWidth="1"/>
    <col min="6401" max="6401" width="27.140625" style="1" bestFit="1" customWidth="1"/>
    <col min="6402" max="6402" width="14.85546875" style="1" bestFit="1" customWidth="1"/>
    <col min="6403" max="6403" width="13.85546875" style="1" bestFit="1" customWidth="1"/>
    <col min="6404" max="6404" width="14.85546875" style="1" bestFit="1" customWidth="1"/>
    <col min="6405" max="6405" width="13.85546875" style="1" customWidth="1"/>
    <col min="6406" max="6406" width="14.85546875" style="1" bestFit="1" customWidth="1"/>
    <col min="6407" max="6407" width="9.42578125" style="1" bestFit="1" customWidth="1"/>
    <col min="6408" max="6408" width="7.7109375" style="1" bestFit="1" customWidth="1"/>
    <col min="6409" max="6409" width="8.7109375" style="1" bestFit="1" customWidth="1"/>
    <col min="6410" max="6410" width="12.85546875" style="1" bestFit="1" customWidth="1"/>
    <col min="6411" max="6411" width="7.7109375" style="1" bestFit="1" customWidth="1"/>
    <col min="6412" max="6412" width="11.42578125" style="1" bestFit="1" customWidth="1"/>
    <col min="6413" max="6413" width="9.42578125" style="1" bestFit="1" customWidth="1"/>
    <col min="6414" max="6655" width="11.42578125" style="1"/>
    <col min="6656" max="6656" width="6.140625" style="1" bestFit="1" customWidth="1"/>
    <col min="6657" max="6657" width="27.140625" style="1" bestFit="1" customWidth="1"/>
    <col min="6658" max="6658" width="14.85546875" style="1" bestFit="1" customWidth="1"/>
    <col min="6659" max="6659" width="13.85546875" style="1" bestFit="1" customWidth="1"/>
    <col min="6660" max="6660" width="14.85546875" style="1" bestFit="1" customWidth="1"/>
    <col min="6661" max="6661" width="13.85546875" style="1" customWidth="1"/>
    <col min="6662" max="6662" width="14.85546875" style="1" bestFit="1" customWidth="1"/>
    <col min="6663" max="6663" width="9.42578125" style="1" bestFit="1" customWidth="1"/>
    <col min="6664" max="6664" width="7.7109375" style="1" bestFit="1" customWidth="1"/>
    <col min="6665" max="6665" width="8.7109375" style="1" bestFit="1" customWidth="1"/>
    <col min="6666" max="6666" width="12.85546875" style="1" bestFit="1" customWidth="1"/>
    <col min="6667" max="6667" width="7.7109375" style="1" bestFit="1" customWidth="1"/>
    <col min="6668" max="6668" width="11.42578125" style="1" bestFit="1" customWidth="1"/>
    <col min="6669" max="6669" width="9.42578125" style="1" bestFit="1" customWidth="1"/>
    <col min="6670" max="6911" width="11.42578125" style="1"/>
    <col min="6912" max="6912" width="6.140625" style="1" bestFit="1" customWidth="1"/>
    <col min="6913" max="6913" width="27.140625" style="1" bestFit="1" customWidth="1"/>
    <col min="6914" max="6914" width="14.85546875" style="1" bestFit="1" customWidth="1"/>
    <col min="6915" max="6915" width="13.85546875" style="1" bestFit="1" customWidth="1"/>
    <col min="6916" max="6916" width="14.85546875" style="1" bestFit="1" customWidth="1"/>
    <col min="6917" max="6917" width="13.85546875" style="1" customWidth="1"/>
    <col min="6918" max="6918" width="14.85546875" style="1" bestFit="1" customWidth="1"/>
    <col min="6919" max="6919" width="9.42578125" style="1" bestFit="1" customWidth="1"/>
    <col min="6920" max="6920" width="7.7109375" style="1" bestFit="1" customWidth="1"/>
    <col min="6921" max="6921" width="8.7109375" style="1" bestFit="1" customWidth="1"/>
    <col min="6922" max="6922" width="12.85546875" style="1" bestFit="1" customWidth="1"/>
    <col min="6923" max="6923" width="7.7109375" style="1" bestFit="1" customWidth="1"/>
    <col min="6924" max="6924" width="11.42578125" style="1" bestFit="1" customWidth="1"/>
    <col min="6925" max="6925" width="9.42578125" style="1" bestFit="1" customWidth="1"/>
    <col min="6926" max="7167" width="11.42578125" style="1"/>
    <col min="7168" max="7168" width="6.140625" style="1" bestFit="1" customWidth="1"/>
    <col min="7169" max="7169" width="27.140625" style="1" bestFit="1" customWidth="1"/>
    <col min="7170" max="7170" width="14.85546875" style="1" bestFit="1" customWidth="1"/>
    <col min="7171" max="7171" width="13.85546875" style="1" bestFit="1" customWidth="1"/>
    <col min="7172" max="7172" width="14.85546875" style="1" bestFit="1" customWidth="1"/>
    <col min="7173" max="7173" width="13.85546875" style="1" customWidth="1"/>
    <col min="7174" max="7174" width="14.85546875" style="1" bestFit="1" customWidth="1"/>
    <col min="7175" max="7175" width="9.42578125" style="1" bestFit="1" customWidth="1"/>
    <col min="7176" max="7176" width="7.7109375" style="1" bestFit="1" customWidth="1"/>
    <col min="7177" max="7177" width="8.7109375" style="1" bestFit="1" customWidth="1"/>
    <col min="7178" max="7178" width="12.85546875" style="1" bestFit="1" customWidth="1"/>
    <col min="7179" max="7179" width="7.7109375" style="1" bestFit="1" customWidth="1"/>
    <col min="7180" max="7180" width="11.42578125" style="1" bestFit="1" customWidth="1"/>
    <col min="7181" max="7181" width="9.42578125" style="1" bestFit="1" customWidth="1"/>
    <col min="7182" max="7423" width="11.42578125" style="1"/>
    <col min="7424" max="7424" width="6.140625" style="1" bestFit="1" customWidth="1"/>
    <col min="7425" max="7425" width="27.140625" style="1" bestFit="1" customWidth="1"/>
    <col min="7426" max="7426" width="14.85546875" style="1" bestFit="1" customWidth="1"/>
    <col min="7427" max="7427" width="13.85546875" style="1" bestFit="1" customWidth="1"/>
    <col min="7428" max="7428" width="14.85546875" style="1" bestFit="1" customWidth="1"/>
    <col min="7429" max="7429" width="13.85546875" style="1" customWidth="1"/>
    <col min="7430" max="7430" width="14.85546875" style="1" bestFit="1" customWidth="1"/>
    <col min="7431" max="7431" width="9.42578125" style="1" bestFit="1" customWidth="1"/>
    <col min="7432" max="7432" width="7.7109375" style="1" bestFit="1" customWidth="1"/>
    <col min="7433" max="7433" width="8.7109375" style="1" bestFit="1" customWidth="1"/>
    <col min="7434" max="7434" width="12.85546875" style="1" bestFit="1" customWidth="1"/>
    <col min="7435" max="7435" width="7.7109375" style="1" bestFit="1" customWidth="1"/>
    <col min="7436" max="7436" width="11.42578125" style="1" bestFit="1" customWidth="1"/>
    <col min="7437" max="7437" width="9.42578125" style="1" bestFit="1" customWidth="1"/>
    <col min="7438" max="7679" width="11.42578125" style="1"/>
    <col min="7680" max="7680" width="6.140625" style="1" bestFit="1" customWidth="1"/>
    <col min="7681" max="7681" width="27.140625" style="1" bestFit="1" customWidth="1"/>
    <col min="7682" max="7682" width="14.85546875" style="1" bestFit="1" customWidth="1"/>
    <col min="7683" max="7683" width="13.85546875" style="1" bestFit="1" customWidth="1"/>
    <col min="7684" max="7684" width="14.85546875" style="1" bestFit="1" customWidth="1"/>
    <col min="7685" max="7685" width="13.85546875" style="1" customWidth="1"/>
    <col min="7686" max="7686" width="14.85546875" style="1" bestFit="1" customWidth="1"/>
    <col min="7687" max="7687" width="9.42578125" style="1" bestFit="1" customWidth="1"/>
    <col min="7688" max="7688" width="7.7109375" style="1" bestFit="1" customWidth="1"/>
    <col min="7689" max="7689" width="8.7109375" style="1" bestFit="1" customWidth="1"/>
    <col min="7690" max="7690" width="12.85546875" style="1" bestFit="1" customWidth="1"/>
    <col min="7691" max="7691" width="7.7109375" style="1" bestFit="1" customWidth="1"/>
    <col min="7692" max="7692" width="11.42578125" style="1" bestFit="1" customWidth="1"/>
    <col min="7693" max="7693" width="9.42578125" style="1" bestFit="1" customWidth="1"/>
    <col min="7694" max="7935" width="11.42578125" style="1"/>
    <col min="7936" max="7936" width="6.140625" style="1" bestFit="1" customWidth="1"/>
    <col min="7937" max="7937" width="27.140625" style="1" bestFit="1" customWidth="1"/>
    <col min="7938" max="7938" width="14.85546875" style="1" bestFit="1" customWidth="1"/>
    <col min="7939" max="7939" width="13.85546875" style="1" bestFit="1" customWidth="1"/>
    <col min="7940" max="7940" width="14.85546875" style="1" bestFit="1" customWidth="1"/>
    <col min="7941" max="7941" width="13.85546875" style="1" customWidth="1"/>
    <col min="7942" max="7942" width="14.85546875" style="1" bestFit="1" customWidth="1"/>
    <col min="7943" max="7943" width="9.42578125" style="1" bestFit="1" customWidth="1"/>
    <col min="7944" max="7944" width="7.7109375" style="1" bestFit="1" customWidth="1"/>
    <col min="7945" max="7945" width="8.7109375" style="1" bestFit="1" customWidth="1"/>
    <col min="7946" max="7946" width="12.85546875" style="1" bestFit="1" customWidth="1"/>
    <col min="7947" max="7947" width="7.7109375" style="1" bestFit="1" customWidth="1"/>
    <col min="7948" max="7948" width="11.42578125" style="1" bestFit="1" customWidth="1"/>
    <col min="7949" max="7949" width="9.42578125" style="1" bestFit="1" customWidth="1"/>
    <col min="7950" max="8191" width="11.42578125" style="1"/>
    <col min="8192" max="8192" width="6.140625" style="1" bestFit="1" customWidth="1"/>
    <col min="8193" max="8193" width="27.140625" style="1" bestFit="1" customWidth="1"/>
    <col min="8194" max="8194" width="14.85546875" style="1" bestFit="1" customWidth="1"/>
    <col min="8195" max="8195" width="13.85546875" style="1" bestFit="1" customWidth="1"/>
    <col min="8196" max="8196" width="14.85546875" style="1" bestFit="1" customWidth="1"/>
    <col min="8197" max="8197" width="13.85546875" style="1" customWidth="1"/>
    <col min="8198" max="8198" width="14.85546875" style="1" bestFit="1" customWidth="1"/>
    <col min="8199" max="8199" width="9.42578125" style="1" bestFit="1" customWidth="1"/>
    <col min="8200" max="8200" width="7.7109375" style="1" bestFit="1" customWidth="1"/>
    <col min="8201" max="8201" width="8.7109375" style="1" bestFit="1" customWidth="1"/>
    <col min="8202" max="8202" width="12.85546875" style="1" bestFit="1" customWidth="1"/>
    <col min="8203" max="8203" width="7.7109375" style="1" bestFit="1" customWidth="1"/>
    <col min="8204" max="8204" width="11.42578125" style="1" bestFit="1" customWidth="1"/>
    <col min="8205" max="8205" width="9.42578125" style="1" bestFit="1" customWidth="1"/>
    <col min="8206" max="8447" width="11.42578125" style="1"/>
    <col min="8448" max="8448" width="6.140625" style="1" bestFit="1" customWidth="1"/>
    <col min="8449" max="8449" width="27.140625" style="1" bestFit="1" customWidth="1"/>
    <col min="8450" max="8450" width="14.85546875" style="1" bestFit="1" customWidth="1"/>
    <col min="8451" max="8451" width="13.85546875" style="1" bestFit="1" customWidth="1"/>
    <col min="8452" max="8452" width="14.85546875" style="1" bestFit="1" customWidth="1"/>
    <col min="8453" max="8453" width="13.85546875" style="1" customWidth="1"/>
    <col min="8454" max="8454" width="14.85546875" style="1" bestFit="1" customWidth="1"/>
    <col min="8455" max="8455" width="9.42578125" style="1" bestFit="1" customWidth="1"/>
    <col min="8456" max="8456" width="7.7109375" style="1" bestFit="1" customWidth="1"/>
    <col min="8457" max="8457" width="8.7109375" style="1" bestFit="1" customWidth="1"/>
    <col min="8458" max="8458" width="12.85546875" style="1" bestFit="1" customWidth="1"/>
    <col min="8459" max="8459" width="7.7109375" style="1" bestFit="1" customWidth="1"/>
    <col min="8460" max="8460" width="11.42578125" style="1" bestFit="1" customWidth="1"/>
    <col min="8461" max="8461" width="9.42578125" style="1" bestFit="1" customWidth="1"/>
    <col min="8462" max="8703" width="11.42578125" style="1"/>
    <col min="8704" max="8704" width="6.140625" style="1" bestFit="1" customWidth="1"/>
    <col min="8705" max="8705" width="27.140625" style="1" bestFit="1" customWidth="1"/>
    <col min="8706" max="8706" width="14.85546875" style="1" bestFit="1" customWidth="1"/>
    <col min="8707" max="8707" width="13.85546875" style="1" bestFit="1" customWidth="1"/>
    <col min="8708" max="8708" width="14.85546875" style="1" bestFit="1" customWidth="1"/>
    <col min="8709" max="8709" width="13.85546875" style="1" customWidth="1"/>
    <col min="8710" max="8710" width="14.85546875" style="1" bestFit="1" customWidth="1"/>
    <col min="8711" max="8711" width="9.42578125" style="1" bestFit="1" customWidth="1"/>
    <col min="8712" max="8712" width="7.7109375" style="1" bestFit="1" customWidth="1"/>
    <col min="8713" max="8713" width="8.7109375" style="1" bestFit="1" customWidth="1"/>
    <col min="8714" max="8714" width="12.85546875" style="1" bestFit="1" customWidth="1"/>
    <col min="8715" max="8715" width="7.7109375" style="1" bestFit="1" customWidth="1"/>
    <col min="8716" max="8716" width="11.42578125" style="1" bestFit="1" customWidth="1"/>
    <col min="8717" max="8717" width="9.42578125" style="1" bestFit="1" customWidth="1"/>
    <col min="8718" max="8959" width="11.42578125" style="1"/>
    <col min="8960" max="8960" width="6.140625" style="1" bestFit="1" customWidth="1"/>
    <col min="8961" max="8961" width="27.140625" style="1" bestFit="1" customWidth="1"/>
    <col min="8962" max="8962" width="14.85546875" style="1" bestFit="1" customWidth="1"/>
    <col min="8963" max="8963" width="13.85546875" style="1" bestFit="1" customWidth="1"/>
    <col min="8964" max="8964" width="14.85546875" style="1" bestFit="1" customWidth="1"/>
    <col min="8965" max="8965" width="13.85546875" style="1" customWidth="1"/>
    <col min="8966" max="8966" width="14.85546875" style="1" bestFit="1" customWidth="1"/>
    <col min="8967" max="8967" width="9.42578125" style="1" bestFit="1" customWidth="1"/>
    <col min="8968" max="8968" width="7.7109375" style="1" bestFit="1" customWidth="1"/>
    <col min="8969" max="8969" width="8.7109375" style="1" bestFit="1" customWidth="1"/>
    <col min="8970" max="8970" width="12.85546875" style="1" bestFit="1" customWidth="1"/>
    <col min="8971" max="8971" width="7.7109375" style="1" bestFit="1" customWidth="1"/>
    <col min="8972" max="8972" width="11.42578125" style="1" bestFit="1" customWidth="1"/>
    <col min="8973" max="8973" width="9.42578125" style="1" bestFit="1" customWidth="1"/>
    <col min="8974" max="9215" width="11.42578125" style="1"/>
    <col min="9216" max="9216" width="6.140625" style="1" bestFit="1" customWidth="1"/>
    <col min="9217" max="9217" width="27.140625" style="1" bestFit="1" customWidth="1"/>
    <col min="9218" max="9218" width="14.85546875" style="1" bestFit="1" customWidth="1"/>
    <col min="9219" max="9219" width="13.85546875" style="1" bestFit="1" customWidth="1"/>
    <col min="9220" max="9220" width="14.85546875" style="1" bestFit="1" customWidth="1"/>
    <col min="9221" max="9221" width="13.85546875" style="1" customWidth="1"/>
    <col min="9222" max="9222" width="14.85546875" style="1" bestFit="1" customWidth="1"/>
    <col min="9223" max="9223" width="9.42578125" style="1" bestFit="1" customWidth="1"/>
    <col min="9224" max="9224" width="7.7109375" style="1" bestFit="1" customWidth="1"/>
    <col min="9225" max="9225" width="8.7109375" style="1" bestFit="1" customWidth="1"/>
    <col min="9226" max="9226" width="12.85546875" style="1" bestFit="1" customWidth="1"/>
    <col min="9227" max="9227" width="7.7109375" style="1" bestFit="1" customWidth="1"/>
    <col min="9228" max="9228" width="11.42578125" style="1" bestFit="1" customWidth="1"/>
    <col min="9229" max="9229" width="9.42578125" style="1" bestFit="1" customWidth="1"/>
    <col min="9230" max="9471" width="11.42578125" style="1"/>
    <col min="9472" max="9472" width="6.140625" style="1" bestFit="1" customWidth="1"/>
    <col min="9473" max="9473" width="27.140625" style="1" bestFit="1" customWidth="1"/>
    <col min="9474" max="9474" width="14.85546875" style="1" bestFit="1" customWidth="1"/>
    <col min="9475" max="9475" width="13.85546875" style="1" bestFit="1" customWidth="1"/>
    <col min="9476" max="9476" width="14.85546875" style="1" bestFit="1" customWidth="1"/>
    <col min="9477" max="9477" width="13.85546875" style="1" customWidth="1"/>
    <col min="9478" max="9478" width="14.85546875" style="1" bestFit="1" customWidth="1"/>
    <col min="9479" max="9479" width="9.42578125" style="1" bestFit="1" customWidth="1"/>
    <col min="9480" max="9480" width="7.7109375" style="1" bestFit="1" customWidth="1"/>
    <col min="9481" max="9481" width="8.7109375" style="1" bestFit="1" customWidth="1"/>
    <col min="9482" max="9482" width="12.85546875" style="1" bestFit="1" customWidth="1"/>
    <col min="9483" max="9483" width="7.7109375" style="1" bestFit="1" customWidth="1"/>
    <col min="9484" max="9484" width="11.42578125" style="1" bestFit="1" customWidth="1"/>
    <col min="9485" max="9485" width="9.42578125" style="1" bestFit="1" customWidth="1"/>
    <col min="9486" max="9727" width="11.42578125" style="1"/>
    <col min="9728" max="9728" width="6.140625" style="1" bestFit="1" customWidth="1"/>
    <col min="9729" max="9729" width="27.140625" style="1" bestFit="1" customWidth="1"/>
    <col min="9730" max="9730" width="14.85546875" style="1" bestFit="1" customWidth="1"/>
    <col min="9731" max="9731" width="13.85546875" style="1" bestFit="1" customWidth="1"/>
    <col min="9732" max="9732" width="14.85546875" style="1" bestFit="1" customWidth="1"/>
    <col min="9733" max="9733" width="13.85546875" style="1" customWidth="1"/>
    <col min="9734" max="9734" width="14.85546875" style="1" bestFit="1" customWidth="1"/>
    <col min="9735" max="9735" width="9.42578125" style="1" bestFit="1" customWidth="1"/>
    <col min="9736" max="9736" width="7.7109375" style="1" bestFit="1" customWidth="1"/>
    <col min="9737" max="9737" width="8.7109375" style="1" bestFit="1" customWidth="1"/>
    <col min="9738" max="9738" width="12.85546875" style="1" bestFit="1" customWidth="1"/>
    <col min="9739" max="9739" width="7.7109375" style="1" bestFit="1" customWidth="1"/>
    <col min="9740" max="9740" width="11.42578125" style="1" bestFit="1" customWidth="1"/>
    <col min="9741" max="9741" width="9.42578125" style="1" bestFit="1" customWidth="1"/>
    <col min="9742" max="9983" width="11.42578125" style="1"/>
    <col min="9984" max="9984" width="6.140625" style="1" bestFit="1" customWidth="1"/>
    <col min="9985" max="9985" width="27.140625" style="1" bestFit="1" customWidth="1"/>
    <col min="9986" max="9986" width="14.85546875" style="1" bestFit="1" customWidth="1"/>
    <col min="9987" max="9987" width="13.85546875" style="1" bestFit="1" customWidth="1"/>
    <col min="9988" max="9988" width="14.85546875" style="1" bestFit="1" customWidth="1"/>
    <col min="9989" max="9989" width="13.85546875" style="1" customWidth="1"/>
    <col min="9990" max="9990" width="14.85546875" style="1" bestFit="1" customWidth="1"/>
    <col min="9991" max="9991" width="9.42578125" style="1" bestFit="1" customWidth="1"/>
    <col min="9992" max="9992" width="7.7109375" style="1" bestFit="1" customWidth="1"/>
    <col min="9993" max="9993" width="8.7109375" style="1" bestFit="1" customWidth="1"/>
    <col min="9994" max="9994" width="12.85546875" style="1" bestFit="1" customWidth="1"/>
    <col min="9995" max="9995" width="7.7109375" style="1" bestFit="1" customWidth="1"/>
    <col min="9996" max="9996" width="11.42578125" style="1" bestFit="1" customWidth="1"/>
    <col min="9997" max="9997" width="9.42578125" style="1" bestFit="1" customWidth="1"/>
    <col min="9998" max="10239" width="11.42578125" style="1"/>
    <col min="10240" max="10240" width="6.140625" style="1" bestFit="1" customWidth="1"/>
    <col min="10241" max="10241" width="27.140625" style="1" bestFit="1" customWidth="1"/>
    <col min="10242" max="10242" width="14.85546875" style="1" bestFit="1" customWidth="1"/>
    <col min="10243" max="10243" width="13.85546875" style="1" bestFit="1" customWidth="1"/>
    <col min="10244" max="10244" width="14.85546875" style="1" bestFit="1" customWidth="1"/>
    <col min="10245" max="10245" width="13.85546875" style="1" customWidth="1"/>
    <col min="10246" max="10246" width="14.85546875" style="1" bestFit="1" customWidth="1"/>
    <col min="10247" max="10247" width="9.42578125" style="1" bestFit="1" customWidth="1"/>
    <col min="10248" max="10248" width="7.7109375" style="1" bestFit="1" customWidth="1"/>
    <col min="10249" max="10249" width="8.7109375" style="1" bestFit="1" customWidth="1"/>
    <col min="10250" max="10250" width="12.85546875" style="1" bestFit="1" customWidth="1"/>
    <col min="10251" max="10251" width="7.7109375" style="1" bestFit="1" customWidth="1"/>
    <col min="10252" max="10252" width="11.42578125" style="1" bestFit="1" customWidth="1"/>
    <col min="10253" max="10253" width="9.42578125" style="1" bestFit="1" customWidth="1"/>
    <col min="10254" max="10495" width="11.42578125" style="1"/>
    <col min="10496" max="10496" width="6.140625" style="1" bestFit="1" customWidth="1"/>
    <col min="10497" max="10497" width="27.140625" style="1" bestFit="1" customWidth="1"/>
    <col min="10498" max="10498" width="14.85546875" style="1" bestFit="1" customWidth="1"/>
    <col min="10499" max="10499" width="13.85546875" style="1" bestFit="1" customWidth="1"/>
    <col min="10500" max="10500" width="14.85546875" style="1" bestFit="1" customWidth="1"/>
    <col min="10501" max="10501" width="13.85546875" style="1" customWidth="1"/>
    <col min="10502" max="10502" width="14.85546875" style="1" bestFit="1" customWidth="1"/>
    <col min="10503" max="10503" width="9.42578125" style="1" bestFit="1" customWidth="1"/>
    <col min="10504" max="10504" width="7.7109375" style="1" bestFit="1" customWidth="1"/>
    <col min="10505" max="10505" width="8.7109375" style="1" bestFit="1" customWidth="1"/>
    <col min="10506" max="10506" width="12.85546875" style="1" bestFit="1" customWidth="1"/>
    <col min="10507" max="10507" width="7.7109375" style="1" bestFit="1" customWidth="1"/>
    <col min="10508" max="10508" width="11.42578125" style="1" bestFit="1" customWidth="1"/>
    <col min="10509" max="10509" width="9.42578125" style="1" bestFit="1" customWidth="1"/>
    <col min="10510" max="10751" width="11.42578125" style="1"/>
    <col min="10752" max="10752" width="6.140625" style="1" bestFit="1" customWidth="1"/>
    <col min="10753" max="10753" width="27.140625" style="1" bestFit="1" customWidth="1"/>
    <col min="10754" max="10754" width="14.85546875" style="1" bestFit="1" customWidth="1"/>
    <col min="10755" max="10755" width="13.85546875" style="1" bestFit="1" customWidth="1"/>
    <col min="10756" max="10756" width="14.85546875" style="1" bestFit="1" customWidth="1"/>
    <col min="10757" max="10757" width="13.85546875" style="1" customWidth="1"/>
    <col min="10758" max="10758" width="14.85546875" style="1" bestFit="1" customWidth="1"/>
    <col min="10759" max="10759" width="9.42578125" style="1" bestFit="1" customWidth="1"/>
    <col min="10760" max="10760" width="7.7109375" style="1" bestFit="1" customWidth="1"/>
    <col min="10761" max="10761" width="8.7109375" style="1" bestFit="1" customWidth="1"/>
    <col min="10762" max="10762" width="12.85546875" style="1" bestFit="1" customWidth="1"/>
    <col min="10763" max="10763" width="7.7109375" style="1" bestFit="1" customWidth="1"/>
    <col min="10764" max="10764" width="11.42578125" style="1" bestFit="1" customWidth="1"/>
    <col min="10765" max="10765" width="9.42578125" style="1" bestFit="1" customWidth="1"/>
    <col min="10766" max="11007" width="11.42578125" style="1"/>
    <col min="11008" max="11008" width="6.140625" style="1" bestFit="1" customWidth="1"/>
    <col min="11009" max="11009" width="27.140625" style="1" bestFit="1" customWidth="1"/>
    <col min="11010" max="11010" width="14.85546875" style="1" bestFit="1" customWidth="1"/>
    <col min="11011" max="11011" width="13.85546875" style="1" bestFit="1" customWidth="1"/>
    <col min="11012" max="11012" width="14.85546875" style="1" bestFit="1" customWidth="1"/>
    <col min="11013" max="11013" width="13.85546875" style="1" customWidth="1"/>
    <col min="11014" max="11014" width="14.85546875" style="1" bestFit="1" customWidth="1"/>
    <col min="11015" max="11015" width="9.42578125" style="1" bestFit="1" customWidth="1"/>
    <col min="11016" max="11016" width="7.7109375" style="1" bestFit="1" customWidth="1"/>
    <col min="11017" max="11017" width="8.7109375" style="1" bestFit="1" customWidth="1"/>
    <col min="11018" max="11018" width="12.85546875" style="1" bestFit="1" customWidth="1"/>
    <col min="11019" max="11019" width="7.7109375" style="1" bestFit="1" customWidth="1"/>
    <col min="11020" max="11020" width="11.42578125" style="1" bestFit="1" customWidth="1"/>
    <col min="11021" max="11021" width="9.42578125" style="1" bestFit="1" customWidth="1"/>
    <col min="11022" max="11263" width="11.42578125" style="1"/>
    <col min="11264" max="11264" width="6.140625" style="1" bestFit="1" customWidth="1"/>
    <col min="11265" max="11265" width="27.140625" style="1" bestFit="1" customWidth="1"/>
    <col min="11266" max="11266" width="14.85546875" style="1" bestFit="1" customWidth="1"/>
    <col min="11267" max="11267" width="13.85546875" style="1" bestFit="1" customWidth="1"/>
    <col min="11268" max="11268" width="14.85546875" style="1" bestFit="1" customWidth="1"/>
    <col min="11269" max="11269" width="13.85546875" style="1" customWidth="1"/>
    <col min="11270" max="11270" width="14.85546875" style="1" bestFit="1" customWidth="1"/>
    <col min="11271" max="11271" width="9.42578125" style="1" bestFit="1" customWidth="1"/>
    <col min="11272" max="11272" width="7.7109375" style="1" bestFit="1" customWidth="1"/>
    <col min="11273" max="11273" width="8.7109375" style="1" bestFit="1" customWidth="1"/>
    <col min="11274" max="11274" width="12.85546875" style="1" bestFit="1" customWidth="1"/>
    <col min="11275" max="11275" width="7.7109375" style="1" bestFit="1" customWidth="1"/>
    <col min="11276" max="11276" width="11.42578125" style="1" bestFit="1" customWidth="1"/>
    <col min="11277" max="11277" width="9.42578125" style="1" bestFit="1" customWidth="1"/>
    <col min="11278" max="11519" width="11.42578125" style="1"/>
    <col min="11520" max="11520" width="6.140625" style="1" bestFit="1" customWidth="1"/>
    <col min="11521" max="11521" width="27.140625" style="1" bestFit="1" customWidth="1"/>
    <col min="11522" max="11522" width="14.85546875" style="1" bestFit="1" customWidth="1"/>
    <col min="11523" max="11523" width="13.85546875" style="1" bestFit="1" customWidth="1"/>
    <col min="11524" max="11524" width="14.85546875" style="1" bestFit="1" customWidth="1"/>
    <col min="11525" max="11525" width="13.85546875" style="1" customWidth="1"/>
    <col min="11526" max="11526" width="14.85546875" style="1" bestFit="1" customWidth="1"/>
    <col min="11527" max="11527" width="9.42578125" style="1" bestFit="1" customWidth="1"/>
    <col min="11528" max="11528" width="7.7109375" style="1" bestFit="1" customWidth="1"/>
    <col min="11529" max="11529" width="8.7109375" style="1" bestFit="1" customWidth="1"/>
    <col min="11530" max="11530" width="12.85546875" style="1" bestFit="1" customWidth="1"/>
    <col min="11531" max="11531" width="7.7109375" style="1" bestFit="1" customWidth="1"/>
    <col min="11532" max="11532" width="11.42578125" style="1" bestFit="1" customWidth="1"/>
    <col min="11533" max="11533" width="9.42578125" style="1" bestFit="1" customWidth="1"/>
    <col min="11534" max="11775" width="11.42578125" style="1"/>
    <col min="11776" max="11776" width="6.140625" style="1" bestFit="1" customWidth="1"/>
    <col min="11777" max="11777" width="27.140625" style="1" bestFit="1" customWidth="1"/>
    <col min="11778" max="11778" width="14.85546875" style="1" bestFit="1" customWidth="1"/>
    <col min="11779" max="11779" width="13.85546875" style="1" bestFit="1" customWidth="1"/>
    <col min="11780" max="11780" width="14.85546875" style="1" bestFit="1" customWidth="1"/>
    <col min="11781" max="11781" width="13.85546875" style="1" customWidth="1"/>
    <col min="11782" max="11782" width="14.85546875" style="1" bestFit="1" customWidth="1"/>
    <col min="11783" max="11783" width="9.42578125" style="1" bestFit="1" customWidth="1"/>
    <col min="11784" max="11784" width="7.7109375" style="1" bestFit="1" customWidth="1"/>
    <col min="11785" max="11785" width="8.7109375" style="1" bestFit="1" customWidth="1"/>
    <col min="11786" max="11786" width="12.85546875" style="1" bestFit="1" customWidth="1"/>
    <col min="11787" max="11787" width="7.7109375" style="1" bestFit="1" customWidth="1"/>
    <col min="11788" max="11788" width="11.42578125" style="1" bestFit="1" customWidth="1"/>
    <col min="11789" max="11789" width="9.42578125" style="1" bestFit="1" customWidth="1"/>
    <col min="11790" max="12031" width="11.42578125" style="1"/>
    <col min="12032" max="12032" width="6.140625" style="1" bestFit="1" customWidth="1"/>
    <col min="12033" max="12033" width="27.140625" style="1" bestFit="1" customWidth="1"/>
    <col min="12034" max="12034" width="14.85546875" style="1" bestFit="1" customWidth="1"/>
    <col min="12035" max="12035" width="13.85546875" style="1" bestFit="1" customWidth="1"/>
    <col min="12036" max="12036" width="14.85546875" style="1" bestFit="1" customWidth="1"/>
    <col min="12037" max="12037" width="13.85546875" style="1" customWidth="1"/>
    <col min="12038" max="12038" width="14.85546875" style="1" bestFit="1" customWidth="1"/>
    <col min="12039" max="12039" width="9.42578125" style="1" bestFit="1" customWidth="1"/>
    <col min="12040" max="12040" width="7.7109375" style="1" bestFit="1" customWidth="1"/>
    <col min="12041" max="12041" width="8.7109375" style="1" bestFit="1" customWidth="1"/>
    <col min="12042" max="12042" width="12.85546875" style="1" bestFit="1" customWidth="1"/>
    <col min="12043" max="12043" width="7.7109375" style="1" bestFit="1" customWidth="1"/>
    <col min="12044" max="12044" width="11.42578125" style="1" bestFit="1" customWidth="1"/>
    <col min="12045" max="12045" width="9.42578125" style="1" bestFit="1" customWidth="1"/>
    <col min="12046" max="12287" width="11.42578125" style="1"/>
    <col min="12288" max="12288" width="6.140625" style="1" bestFit="1" customWidth="1"/>
    <col min="12289" max="12289" width="27.140625" style="1" bestFit="1" customWidth="1"/>
    <col min="12290" max="12290" width="14.85546875" style="1" bestFit="1" customWidth="1"/>
    <col min="12291" max="12291" width="13.85546875" style="1" bestFit="1" customWidth="1"/>
    <col min="12292" max="12292" width="14.85546875" style="1" bestFit="1" customWidth="1"/>
    <col min="12293" max="12293" width="13.85546875" style="1" customWidth="1"/>
    <col min="12294" max="12294" width="14.85546875" style="1" bestFit="1" customWidth="1"/>
    <col min="12295" max="12295" width="9.42578125" style="1" bestFit="1" customWidth="1"/>
    <col min="12296" max="12296" width="7.7109375" style="1" bestFit="1" customWidth="1"/>
    <col min="12297" max="12297" width="8.7109375" style="1" bestFit="1" customWidth="1"/>
    <col min="12298" max="12298" width="12.85546875" style="1" bestFit="1" customWidth="1"/>
    <col min="12299" max="12299" width="7.7109375" style="1" bestFit="1" customWidth="1"/>
    <col min="12300" max="12300" width="11.42578125" style="1" bestFit="1" customWidth="1"/>
    <col min="12301" max="12301" width="9.42578125" style="1" bestFit="1" customWidth="1"/>
    <col min="12302" max="12543" width="11.42578125" style="1"/>
    <col min="12544" max="12544" width="6.140625" style="1" bestFit="1" customWidth="1"/>
    <col min="12545" max="12545" width="27.140625" style="1" bestFit="1" customWidth="1"/>
    <col min="12546" max="12546" width="14.85546875" style="1" bestFit="1" customWidth="1"/>
    <col min="12547" max="12547" width="13.85546875" style="1" bestFit="1" customWidth="1"/>
    <col min="12548" max="12548" width="14.85546875" style="1" bestFit="1" customWidth="1"/>
    <col min="12549" max="12549" width="13.85546875" style="1" customWidth="1"/>
    <col min="12550" max="12550" width="14.85546875" style="1" bestFit="1" customWidth="1"/>
    <col min="12551" max="12551" width="9.42578125" style="1" bestFit="1" customWidth="1"/>
    <col min="12552" max="12552" width="7.7109375" style="1" bestFit="1" customWidth="1"/>
    <col min="12553" max="12553" width="8.7109375" style="1" bestFit="1" customWidth="1"/>
    <col min="12554" max="12554" width="12.85546875" style="1" bestFit="1" customWidth="1"/>
    <col min="12555" max="12555" width="7.7109375" style="1" bestFit="1" customWidth="1"/>
    <col min="12556" max="12556" width="11.42578125" style="1" bestFit="1" customWidth="1"/>
    <col min="12557" max="12557" width="9.42578125" style="1" bestFit="1" customWidth="1"/>
    <col min="12558" max="12799" width="11.42578125" style="1"/>
    <col min="12800" max="12800" width="6.140625" style="1" bestFit="1" customWidth="1"/>
    <col min="12801" max="12801" width="27.140625" style="1" bestFit="1" customWidth="1"/>
    <col min="12802" max="12802" width="14.85546875" style="1" bestFit="1" customWidth="1"/>
    <col min="12803" max="12803" width="13.85546875" style="1" bestFit="1" customWidth="1"/>
    <col min="12804" max="12804" width="14.85546875" style="1" bestFit="1" customWidth="1"/>
    <col min="12805" max="12805" width="13.85546875" style="1" customWidth="1"/>
    <col min="12806" max="12806" width="14.85546875" style="1" bestFit="1" customWidth="1"/>
    <col min="12807" max="12807" width="9.42578125" style="1" bestFit="1" customWidth="1"/>
    <col min="12808" max="12808" width="7.7109375" style="1" bestFit="1" customWidth="1"/>
    <col min="12809" max="12809" width="8.7109375" style="1" bestFit="1" customWidth="1"/>
    <col min="12810" max="12810" width="12.85546875" style="1" bestFit="1" customWidth="1"/>
    <col min="12811" max="12811" width="7.7109375" style="1" bestFit="1" customWidth="1"/>
    <col min="12812" max="12812" width="11.42578125" style="1" bestFit="1" customWidth="1"/>
    <col min="12813" max="12813" width="9.42578125" style="1" bestFit="1" customWidth="1"/>
    <col min="12814" max="13055" width="11.42578125" style="1"/>
    <col min="13056" max="13056" width="6.140625" style="1" bestFit="1" customWidth="1"/>
    <col min="13057" max="13057" width="27.140625" style="1" bestFit="1" customWidth="1"/>
    <col min="13058" max="13058" width="14.85546875" style="1" bestFit="1" customWidth="1"/>
    <col min="13059" max="13059" width="13.85546875" style="1" bestFit="1" customWidth="1"/>
    <col min="13060" max="13060" width="14.85546875" style="1" bestFit="1" customWidth="1"/>
    <col min="13061" max="13061" width="13.85546875" style="1" customWidth="1"/>
    <col min="13062" max="13062" width="14.85546875" style="1" bestFit="1" customWidth="1"/>
    <col min="13063" max="13063" width="9.42578125" style="1" bestFit="1" customWidth="1"/>
    <col min="13064" max="13064" width="7.7109375" style="1" bestFit="1" customWidth="1"/>
    <col min="13065" max="13065" width="8.7109375" style="1" bestFit="1" customWidth="1"/>
    <col min="13066" max="13066" width="12.85546875" style="1" bestFit="1" customWidth="1"/>
    <col min="13067" max="13067" width="7.7109375" style="1" bestFit="1" customWidth="1"/>
    <col min="13068" max="13068" width="11.42578125" style="1" bestFit="1" customWidth="1"/>
    <col min="13069" max="13069" width="9.42578125" style="1" bestFit="1" customWidth="1"/>
    <col min="13070" max="13311" width="11.42578125" style="1"/>
    <col min="13312" max="13312" width="6.140625" style="1" bestFit="1" customWidth="1"/>
    <col min="13313" max="13313" width="27.140625" style="1" bestFit="1" customWidth="1"/>
    <col min="13314" max="13314" width="14.85546875" style="1" bestFit="1" customWidth="1"/>
    <col min="13315" max="13315" width="13.85546875" style="1" bestFit="1" customWidth="1"/>
    <col min="13316" max="13316" width="14.85546875" style="1" bestFit="1" customWidth="1"/>
    <col min="13317" max="13317" width="13.85546875" style="1" customWidth="1"/>
    <col min="13318" max="13318" width="14.85546875" style="1" bestFit="1" customWidth="1"/>
    <col min="13319" max="13319" width="9.42578125" style="1" bestFit="1" customWidth="1"/>
    <col min="13320" max="13320" width="7.7109375" style="1" bestFit="1" customWidth="1"/>
    <col min="13321" max="13321" width="8.7109375" style="1" bestFit="1" customWidth="1"/>
    <col min="13322" max="13322" width="12.85546875" style="1" bestFit="1" customWidth="1"/>
    <col min="13323" max="13323" width="7.7109375" style="1" bestFit="1" customWidth="1"/>
    <col min="13324" max="13324" width="11.42578125" style="1" bestFit="1" customWidth="1"/>
    <col min="13325" max="13325" width="9.42578125" style="1" bestFit="1" customWidth="1"/>
    <col min="13326" max="13567" width="11.42578125" style="1"/>
    <col min="13568" max="13568" width="6.140625" style="1" bestFit="1" customWidth="1"/>
    <col min="13569" max="13569" width="27.140625" style="1" bestFit="1" customWidth="1"/>
    <col min="13570" max="13570" width="14.85546875" style="1" bestFit="1" customWidth="1"/>
    <col min="13571" max="13571" width="13.85546875" style="1" bestFit="1" customWidth="1"/>
    <col min="13572" max="13572" width="14.85546875" style="1" bestFit="1" customWidth="1"/>
    <col min="13573" max="13573" width="13.85546875" style="1" customWidth="1"/>
    <col min="13574" max="13574" width="14.85546875" style="1" bestFit="1" customWidth="1"/>
    <col min="13575" max="13575" width="9.42578125" style="1" bestFit="1" customWidth="1"/>
    <col min="13576" max="13576" width="7.7109375" style="1" bestFit="1" customWidth="1"/>
    <col min="13577" max="13577" width="8.7109375" style="1" bestFit="1" customWidth="1"/>
    <col min="13578" max="13578" width="12.85546875" style="1" bestFit="1" customWidth="1"/>
    <col min="13579" max="13579" width="7.7109375" style="1" bestFit="1" customWidth="1"/>
    <col min="13580" max="13580" width="11.42578125" style="1" bestFit="1" customWidth="1"/>
    <col min="13581" max="13581" width="9.42578125" style="1" bestFit="1" customWidth="1"/>
    <col min="13582" max="13823" width="11.42578125" style="1"/>
    <col min="13824" max="13824" width="6.140625" style="1" bestFit="1" customWidth="1"/>
    <col min="13825" max="13825" width="27.140625" style="1" bestFit="1" customWidth="1"/>
    <col min="13826" max="13826" width="14.85546875" style="1" bestFit="1" customWidth="1"/>
    <col min="13827" max="13827" width="13.85546875" style="1" bestFit="1" customWidth="1"/>
    <col min="13828" max="13828" width="14.85546875" style="1" bestFit="1" customWidth="1"/>
    <col min="13829" max="13829" width="13.85546875" style="1" customWidth="1"/>
    <col min="13830" max="13830" width="14.85546875" style="1" bestFit="1" customWidth="1"/>
    <col min="13831" max="13831" width="9.42578125" style="1" bestFit="1" customWidth="1"/>
    <col min="13832" max="13832" width="7.7109375" style="1" bestFit="1" customWidth="1"/>
    <col min="13833" max="13833" width="8.7109375" style="1" bestFit="1" customWidth="1"/>
    <col min="13834" max="13834" width="12.85546875" style="1" bestFit="1" customWidth="1"/>
    <col min="13835" max="13835" width="7.7109375" style="1" bestFit="1" customWidth="1"/>
    <col min="13836" max="13836" width="11.42578125" style="1" bestFit="1" customWidth="1"/>
    <col min="13837" max="13837" width="9.42578125" style="1" bestFit="1" customWidth="1"/>
    <col min="13838" max="14079" width="11.42578125" style="1"/>
    <col min="14080" max="14080" width="6.140625" style="1" bestFit="1" customWidth="1"/>
    <col min="14081" max="14081" width="27.140625" style="1" bestFit="1" customWidth="1"/>
    <col min="14082" max="14082" width="14.85546875" style="1" bestFit="1" customWidth="1"/>
    <col min="14083" max="14083" width="13.85546875" style="1" bestFit="1" customWidth="1"/>
    <col min="14084" max="14084" width="14.85546875" style="1" bestFit="1" customWidth="1"/>
    <col min="14085" max="14085" width="13.85546875" style="1" customWidth="1"/>
    <col min="14086" max="14086" width="14.85546875" style="1" bestFit="1" customWidth="1"/>
    <col min="14087" max="14087" width="9.42578125" style="1" bestFit="1" customWidth="1"/>
    <col min="14088" max="14088" width="7.7109375" style="1" bestFit="1" customWidth="1"/>
    <col min="14089" max="14089" width="8.7109375" style="1" bestFit="1" customWidth="1"/>
    <col min="14090" max="14090" width="12.85546875" style="1" bestFit="1" customWidth="1"/>
    <col min="14091" max="14091" width="7.7109375" style="1" bestFit="1" customWidth="1"/>
    <col min="14092" max="14092" width="11.42578125" style="1" bestFit="1" customWidth="1"/>
    <col min="14093" max="14093" width="9.42578125" style="1" bestFit="1" customWidth="1"/>
    <col min="14094" max="14335" width="11.42578125" style="1"/>
    <col min="14336" max="14336" width="6.140625" style="1" bestFit="1" customWidth="1"/>
    <col min="14337" max="14337" width="27.140625" style="1" bestFit="1" customWidth="1"/>
    <col min="14338" max="14338" width="14.85546875" style="1" bestFit="1" customWidth="1"/>
    <col min="14339" max="14339" width="13.85546875" style="1" bestFit="1" customWidth="1"/>
    <col min="14340" max="14340" width="14.85546875" style="1" bestFit="1" customWidth="1"/>
    <col min="14341" max="14341" width="13.85546875" style="1" customWidth="1"/>
    <col min="14342" max="14342" width="14.85546875" style="1" bestFit="1" customWidth="1"/>
    <col min="14343" max="14343" width="9.42578125" style="1" bestFit="1" customWidth="1"/>
    <col min="14344" max="14344" width="7.7109375" style="1" bestFit="1" customWidth="1"/>
    <col min="14345" max="14345" width="8.7109375" style="1" bestFit="1" customWidth="1"/>
    <col min="14346" max="14346" width="12.85546875" style="1" bestFit="1" customWidth="1"/>
    <col min="14347" max="14347" width="7.7109375" style="1" bestFit="1" customWidth="1"/>
    <col min="14348" max="14348" width="11.42578125" style="1" bestFit="1" customWidth="1"/>
    <col min="14349" max="14349" width="9.42578125" style="1" bestFit="1" customWidth="1"/>
    <col min="14350" max="14591" width="11.42578125" style="1"/>
    <col min="14592" max="14592" width="6.140625" style="1" bestFit="1" customWidth="1"/>
    <col min="14593" max="14593" width="27.140625" style="1" bestFit="1" customWidth="1"/>
    <col min="14594" max="14594" width="14.85546875" style="1" bestFit="1" customWidth="1"/>
    <col min="14595" max="14595" width="13.85546875" style="1" bestFit="1" customWidth="1"/>
    <col min="14596" max="14596" width="14.85546875" style="1" bestFit="1" customWidth="1"/>
    <col min="14597" max="14597" width="13.85546875" style="1" customWidth="1"/>
    <col min="14598" max="14598" width="14.85546875" style="1" bestFit="1" customWidth="1"/>
    <col min="14599" max="14599" width="9.42578125" style="1" bestFit="1" customWidth="1"/>
    <col min="14600" max="14600" width="7.7109375" style="1" bestFit="1" customWidth="1"/>
    <col min="14601" max="14601" width="8.7109375" style="1" bestFit="1" customWidth="1"/>
    <col min="14602" max="14602" width="12.85546875" style="1" bestFit="1" customWidth="1"/>
    <col min="14603" max="14603" width="7.7109375" style="1" bestFit="1" customWidth="1"/>
    <col min="14604" max="14604" width="11.42578125" style="1" bestFit="1" customWidth="1"/>
    <col min="14605" max="14605" width="9.42578125" style="1" bestFit="1" customWidth="1"/>
    <col min="14606" max="14847" width="11.42578125" style="1"/>
    <col min="14848" max="14848" width="6.140625" style="1" bestFit="1" customWidth="1"/>
    <col min="14849" max="14849" width="27.140625" style="1" bestFit="1" customWidth="1"/>
    <col min="14850" max="14850" width="14.85546875" style="1" bestFit="1" customWidth="1"/>
    <col min="14851" max="14851" width="13.85546875" style="1" bestFit="1" customWidth="1"/>
    <col min="14852" max="14852" width="14.85546875" style="1" bestFit="1" customWidth="1"/>
    <col min="14853" max="14853" width="13.85546875" style="1" customWidth="1"/>
    <col min="14854" max="14854" width="14.85546875" style="1" bestFit="1" customWidth="1"/>
    <col min="14855" max="14855" width="9.42578125" style="1" bestFit="1" customWidth="1"/>
    <col min="14856" max="14856" width="7.7109375" style="1" bestFit="1" customWidth="1"/>
    <col min="14857" max="14857" width="8.7109375" style="1" bestFit="1" customWidth="1"/>
    <col min="14858" max="14858" width="12.85546875" style="1" bestFit="1" customWidth="1"/>
    <col min="14859" max="14859" width="7.7109375" style="1" bestFit="1" customWidth="1"/>
    <col min="14860" max="14860" width="11.42578125" style="1" bestFit="1" customWidth="1"/>
    <col min="14861" max="14861" width="9.42578125" style="1" bestFit="1" customWidth="1"/>
    <col min="14862" max="15103" width="11.42578125" style="1"/>
    <col min="15104" max="15104" width="6.140625" style="1" bestFit="1" customWidth="1"/>
    <col min="15105" max="15105" width="27.140625" style="1" bestFit="1" customWidth="1"/>
    <col min="15106" max="15106" width="14.85546875" style="1" bestFit="1" customWidth="1"/>
    <col min="15107" max="15107" width="13.85546875" style="1" bestFit="1" customWidth="1"/>
    <col min="15108" max="15108" width="14.85546875" style="1" bestFit="1" customWidth="1"/>
    <col min="15109" max="15109" width="13.85546875" style="1" customWidth="1"/>
    <col min="15110" max="15110" width="14.85546875" style="1" bestFit="1" customWidth="1"/>
    <col min="15111" max="15111" width="9.42578125" style="1" bestFit="1" customWidth="1"/>
    <col min="15112" max="15112" width="7.7109375" style="1" bestFit="1" customWidth="1"/>
    <col min="15113" max="15113" width="8.7109375" style="1" bestFit="1" customWidth="1"/>
    <col min="15114" max="15114" width="12.85546875" style="1" bestFit="1" customWidth="1"/>
    <col min="15115" max="15115" width="7.7109375" style="1" bestFit="1" customWidth="1"/>
    <col min="15116" max="15116" width="11.42578125" style="1" bestFit="1" customWidth="1"/>
    <col min="15117" max="15117" width="9.42578125" style="1" bestFit="1" customWidth="1"/>
    <col min="15118" max="15359" width="11.42578125" style="1"/>
    <col min="15360" max="15360" width="6.140625" style="1" bestFit="1" customWidth="1"/>
    <col min="15361" max="15361" width="27.140625" style="1" bestFit="1" customWidth="1"/>
    <col min="15362" max="15362" width="14.85546875" style="1" bestFit="1" customWidth="1"/>
    <col min="15363" max="15363" width="13.85546875" style="1" bestFit="1" customWidth="1"/>
    <col min="15364" max="15364" width="14.85546875" style="1" bestFit="1" customWidth="1"/>
    <col min="15365" max="15365" width="13.85546875" style="1" customWidth="1"/>
    <col min="15366" max="15366" width="14.85546875" style="1" bestFit="1" customWidth="1"/>
    <col min="15367" max="15367" width="9.42578125" style="1" bestFit="1" customWidth="1"/>
    <col min="15368" max="15368" width="7.7109375" style="1" bestFit="1" customWidth="1"/>
    <col min="15369" max="15369" width="8.7109375" style="1" bestFit="1" customWidth="1"/>
    <col min="15370" max="15370" width="12.85546875" style="1" bestFit="1" customWidth="1"/>
    <col min="15371" max="15371" width="7.7109375" style="1" bestFit="1" customWidth="1"/>
    <col min="15372" max="15372" width="11.42578125" style="1" bestFit="1" customWidth="1"/>
    <col min="15373" max="15373" width="9.42578125" style="1" bestFit="1" customWidth="1"/>
    <col min="15374" max="15615" width="11.42578125" style="1"/>
    <col min="15616" max="15616" width="6.140625" style="1" bestFit="1" customWidth="1"/>
    <col min="15617" max="15617" width="27.140625" style="1" bestFit="1" customWidth="1"/>
    <col min="15618" max="15618" width="14.85546875" style="1" bestFit="1" customWidth="1"/>
    <col min="15619" max="15619" width="13.85546875" style="1" bestFit="1" customWidth="1"/>
    <col min="15620" max="15620" width="14.85546875" style="1" bestFit="1" customWidth="1"/>
    <col min="15621" max="15621" width="13.85546875" style="1" customWidth="1"/>
    <col min="15622" max="15622" width="14.85546875" style="1" bestFit="1" customWidth="1"/>
    <col min="15623" max="15623" width="9.42578125" style="1" bestFit="1" customWidth="1"/>
    <col min="15624" max="15624" width="7.7109375" style="1" bestFit="1" customWidth="1"/>
    <col min="15625" max="15625" width="8.7109375" style="1" bestFit="1" customWidth="1"/>
    <col min="15626" max="15626" width="12.85546875" style="1" bestFit="1" customWidth="1"/>
    <col min="15627" max="15627" width="7.7109375" style="1" bestFit="1" customWidth="1"/>
    <col min="15628" max="15628" width="11.42578125" style="1" bestFit="1" customWidth="1"/>
    <col min="15629" max="15629" width="9.42578125" style="1" bestFit="1" customWidth="1"/>
    <col min="15630" max="15871" width="11.42578125" style="1"/>
    <col min="15872" max="15872" width="6.140625" style="1" bestFit="1" customWidth="1"/>
    <col min="15873" max="15873" width="27.140625" style="1" bestFit="1" customWidth="1"/>
    <col min="15874" max="15874" width="14.85546875" style="1" bestFit="1" customWidth="1"/>
    <col min="15875" max="15875" width="13.85546875" style="1" bestFit="1" customWidth="1"/>
    <col min="15876" max="15876" width="14.85546875" style="1" bestFit="1" customWidth="1"/>
    <col min="15877" max="15877" width="13.85546875" style="1" customWidth="1"/>
    <col min="15878" max="15878" width="14.85546875" style="1" bestFit="1" customWidth="1"/>
    <col min="15879" max="15879" width="9.42578125" style="1" bestFit="1" customWidth="1"/>
    <col min="15880" max="15880" width="7.7109375" style="1" bestFit="1" customWidth="1"/>
    <col min="15881" max="15881" width="8.7109375" style="1" bestFit="1" customWidth="1"/>
    <col min="15882" max="15882" width="12.85546875" style="1" bestFit="1" customWidth="1"/>
    <col min="15883" max="15883" width="7.7109375" style="1" bestFit="1" customWidth="1"/>
    <col min="15884" max="15884" width="11.42578125" style="1" bestFit="1" customWidth="1"/>
    <col min="15885" max="15885" width="9.42578125" style="1" bestFit="1" customWidth="1"/>
    <col min="15886" max="16127" width="11.42578125" style="1"/>
    <col min="16128" max="16128" width="6.140625" style="1" bestFit="1" customWidth="1"/>
    <col min="16129" max="16129" width="27.140625" style="1" bestFit="1" customWidth="1"/>
    <col min="16130" max="16130" width="14.85546875" style="1" bestFit="1" customWidth="1"/>
    <col min="16131" max="16131" width="13.85546875" style="1" bestFit="1" customWidth="1"/>
    <col min="16132" max="16132" width="14.85546875" style="1" bestFit="1" customWidth="1"/>
    <col min="16133" max="16133" width="13.85546875" style="1" customWidth="1"/>
    <col min="16134" max="16134" width="14.85546875" style="1" bestFit="1" customWidth="1"/>
    <col min="16135" max="16135" width="9.42578125" style="1" bestFit="1" customWidth="1"/>
    <col min="16136" max="16136" width="7.7109375" style="1" bestFit="1" customWidth="1"/>
    <col min="16137" max="16137" width="8.7109375" style="1" bestFit="1" customWidth="1"/>
    <col min="16138" max="16138" width="12.85546875" style="1" bestFit="1" customWidth="1"/>
    <col min="16139" max="16139" width="7.7109375" style="1" bestFit="1" customWidth="1"/>
    <col min="16140" max="16140" width="11.42578125" style="1" bestFit="1" customWidth="1"/>
    <col min="16141" max="16141" width="9.42578125" style="1" bestFit="1" customWidth="1"/>
    <col min="16142" max="16384" width="11.42578125" style="1"/>
  </cols>
  <sheetData>
    <row r="1" spans="1:22" ht="20.100000000000001" customHeight="1" x14ac:dyDescent="0.2">
      <c r="A1" s="80" t="s">
        <v>42</v>
      </c>
      <c r="B1" s="80"/>
      <c r="C1" s="80"/>
      <c r="D1" s="80"/>
      <c r="E1" s="80"/>
      <c r="F1" s="80"/>
      <c r="G1" s="80"/>
      <c r="H1" s="80"/>
      <c r="I1" s="80"/>
      <c r="J1" s="80"/>
      <c r="K1" s="80"/>
      <c r="L1" s="80"/>
      <c r="M1" s="80"/>
      <c r="N1" s="80"/>
      <c r="O1" s="80"/>
      <c r="P1" s="80"/>
      <c r="Q1" s="80"/>
      <c r="R1" s="80"/>
      <c r="S1" s="80"/>
      <c r="T1" s="80"/>
      <c r="U1" s="80"/>
      <c r="V1" s="80"/>
    </row>
    <row r="2" spans="1:22" ht="20.100000000000001" customHeight="1" x14ac:dyDescent="0.2">
      <c r="A2" s="81" t="s">
        <v>0</v>
      </c>
      <c r="B2" s="81"/>
      <c r="C2" s="81"/>
      <c r="D2" s="81"/>
      <c r="E2" s="81"/>
      <c r="F2" s="81"/>
      <c r="G2" s="81"/>
      <c r="H2" s="81"/>
      <c r="I2" s="81"/>
      <c r="J2" s="81"/>
      <c r="K2" s="81"/>
      <c r="L2" s="81"/>
      <c r="M2" s="81"/>
      <c r="N2" s="81"/>
      <c r="O2" s="81"/>
      <c r="P2" s="81"/>
      <c r="Q2" s="81"/>
      <c r="R2" s="81"/>
      <c r="S2" s="81"/>
      <c r="T2" s="81"/>
      <c r="U2" s="81"/>
      <c r="V2" s="81"/>
    </row>
    <row r="3" spans="1:22" ht="26.25" x14ac:dyDescent="0.2">
      <c r="A3" s="2" t="str">
        <f>SLP_1!A3</f>
        <v>Entidad Federativa: San Luis Potosí</v>
      </c>
      <c r="B3" s="71"/>
      <c r="C3" s="3"/>
      <c r="D3" s="4"/>
      <c r="E3" s="5"/>
      <c r="F3" s="6"/>
      <c r="G3" s="7"/>
      <c r="H3" s="7"/>
      <c r="I3" s="7"/>
      <c r="J3" s="7"/>
      <c r="K3" s="7"/>
      <c r="L3" s="7"/>
      <c r="M3" s="7"/>
      <c r="N3" s="7"/>
      <c r="O3" s="8"/>
      <c r="P3" s="8"/>
      <c r="Q3" s="8"/>
      <c r="R3" s="8"/>
      <c r="S3" s="8"/>
      <c r="T3" s="8"/>
      <c r="U3" s="9" t="s">
        <v>1</v>
      </c>
      <c r="V3" s="10">
        <f>SLP_1!V3</f>
        <v>43644</v>
      </c>
    </row>
    <row r="4" spans="1:22" ht="30" customHeight="1" x14ac:dyDescent="0.2">
      <c r="A4" s="82" t="s">
        <v>42</v>
      </c>
      <c r="B4" s="82"/>
      <c r="C4" s="82"/>
      <c r="D4" s="83" t="s">
        <v>2</v>
      </c>
      <c r="E4" s="83"/>
      <c r="F4" s="83"/>
      <c r="G4" s="83" t="s">
        <v>3</v>
      </c>
      <c r="H4" s="83"/>
      <c r="I4" s="83"/>
      <c r="J4" s="83" t="s">
        <v>4</v>
      </c>
      <c r="K4" s="83"/>
      <c r="L4" s="83"/>
      <c r="M4" s="83" t="s">
        <v>5</v>
      </c>
      <c r="N4" s="83"/>
      <c r="O4" s="83"/>
      <c r="P4" s="83" t="s">
        <v>6</v>
      </c>
      <c r="Q4" s="83"/>
      <c r="R4" s="83"/>
      <c r="S4" s="83" t="s">
        <v>7</v>
      </c>
      <c r="T4" s="83"/>
      <c r="U4" s="83"/>
      <c r="V4" s="83"/>
    </row>
    <row r="5" spans="1:22" ht="20.100000000000001" customHeight="1" x14ac:dyDescent="0.2">
      <c r="A5" s="79" t="s">
        <v>8</v>
      </c>
      <c r="B5" s="79"/>
      <c r="C5" s="79"/>
      <c r="D5" s="37" t="s">
        <v>9</v>
      </c>
      <c r="E5" s="37" t="s">
        <v>10</v>
      </c>
      <c r="F5" s="37" t="s">
        <v>11</v>
      </c>
      <c r="G5" s="37" t="s">
        <v>9</v>
      </c>
      <c r="H5" s="37" t="s">
        <v>10</v>
      </c>
      <c r="I5" s="37" t="s">
        <v>11</v>
      </c>
      <c r="J5" s="37" t="s">
        <v>9</v>
      </c>
      <c r="K5" s="37" t="s">
        <v>10</v>
      </c>
      <c r="L5" s="37" t="s">
        <v>11</v>
      </c>
      <c r="M5" s="37" t="s">
        <v>9</v>
      </c>
      <c r="N5" s="37" t="s">
        <v>10</v>
      </c>
      <c r="O5" s="37" t="s">
        <v>11</v>
      </c>
      <c r="P5" s="37" t="s">
        <v>9</v>
      </c>
      <c r="Q5" s="37" t="s">
        <v>10</v>
      </c>
      <c r="R5" s="37" t="s">
        <v>11</v>
      </c>
      <c r="S5" s="37" t="s">
        <v>12</v>
      </c>
      <c r="T5" s="37" t="s">
        <v>10</v>
      </c>
      <c r="U5" s="37" t="s">
        <v>13</v>
      </c>
      <c r="V5" s="38" t="s">
        <v>14</v>
      </c>
    </row>
    <row r="6" spans="1:22" ht="30" customHeight="1" x14ac:dyDescent="0.2">
      <c r="A6" s="39" t="s">
        <v>15</v>
      </c>
      <c r="B6" s="72" t="s">
        <v>16</v>
      </c>
      <c r="C6" s="40" t="s">
        <v>17</v>
      </c>
      <c r="D6" s="41">
        <f>+D8</f>
        <v>185800000</v>
      </c>
      <c r="E6" s="41">
        <f>+E8</f>
        <v>49585000</v>
      </c>
      <c r="F6" s="41">
        <f>SUM(D6:E6)</f>
        <v>235385000</v>
      </c>
      <c r="G6" s="41">
        <f>+G8</f>
        <v>24747500</v>
      </c>
      <c r="H6" s="41">
        <f>+H8</f>
        <v>24500000</v>
      </c>
      <c r="I6" s="41">
        <f>SUM(G6:H6)</f>
        <v>49247500</v>
      </c>
      <c r="J6" s="41">
        <f>+J8</f>
        <v>17131705</v>
      </c>
      <c r="K6" s="41">
        <f>+K8</f>
        <v>774126.36</v>
      </c>
      <c r="L6" s="41">
        <f>SUM(J6:K6)</f>
        <v>17905831.359999999</v>
      </c>
      <c r="M6" s="41">
        <f>+M8</f>
        <v>0</v>
      </c>
      <c r="N6" s="41">
        <f>+N8</f>
        <v>0</v>
      </c>
      <c r="O6" s="41">
        <f>SUM(M6:N6)</f>
        <v>0</v>
      </c>
      <c r="P6" s="41">
        <f>+P8</f>
        <v>7615795</v>
      </c>
      <c r="Q6" s="41">
        <f>+Q8</f>
        <v>23725873.640000001</v>
      </c>
      <c r="R6" s="41">
        <f>SUM(P6:Q6)</f>
        <v>31341668.640000001</v>
      </c>
      <c r="S6" s="41" t="e">
        <f>#REF!+#REF!+#REF!+#REF!+#REF!+#REF!+#REF!+#REF!+#REF!+S10+#REF!+S15+S20+S24+#REF!</f>
        <v>#REF!</v>
      </c>
      <c r="T6" s="41" t="e">
        <f>#REF!+#REF!+#REF!+#REF!+#REF!+#REF!+#REF!+#REF!+#REF!+T10+#REF!+T15+T20+T24+#REF!</f>
        <v>#REF!</v>
      </c>
      <c r="U6" s="70">
        <f>+O6/I6</f>
        <v>0</v>
      </c>
      <c r="V6" s="42">
        <f>+O6/F6</f>
        <v>0</v>
      </c>
    </row>
    <row r="7" spans="1:22" ht="9.9499999999999993" customHeight="1" x14ac:dyDescent="0.2">
      <c r="A7" s="43"/>
      <c r="B7" s="73"/>
      <c r="C7" s="43"/>
      <c r="D7" s="44"/>
      <c r="E7" s="44"/>
      <c r="F7" s="44"/>
      <c r="G7" s="44"/>
      <c r="H7" s="44"/>
      <c r="I7" s="44"/>
      <c r="J7" s="44"/>
      <c r="K7" s="44"/>
      <c r="L7" s="44"/>
      <c r="M7" s="44"/>
      <c r="N7" s="44"/>
      <c r="O7" s="44"/>
      <c r="P7" s="44"/>
      <c r="Q7" s="44"/>
      <c r="R7" s="44"/>
      <c r="S7" s="45"/>
      <c r="T7" s="45"/>
      <c r="U7" s="45"/>
      <c r="V7" s="45"/>
    </row>
    <row r="8" spans="1:22" ht="30" customHeight="1" x14ac:dyDescent="0.2">
      <c r="A8" s="46" t="s">
        <v>18</v>
      </c>
      <c r="B8" s="47" t="s">
        <v>43</v>
      </c>
      <c r="C8" s="48" t="s">
        <v>19</v>
      </c>
      <c r="D8" s="49">
        <f>D11+D12+D13+D14+D21+D22+D23+D16+D17+D18+D19+D25</f>
        <v>185800000</v>
      </c>
      <c r="E8" s="49">
        <f>E11+E12+E13+E14+E21+E22+E23+E16+E17+E18+E19+E25</f>
        <v>49585000</v>
      </c>
      <c r="F8" s="50">
        <f>SUM(D8:E8)</f>
        <v>235385000</v>
      </c>
      <c r="G8" s="49">
        <f>G11+G12+G13+G14+G21+G22+G23+G16+G17+G18+G19+G25</f>
        <v>24747500</v>
      </c>
      <c r="H8" s="49">
        <f>H11+H12+H13+H14+H21+H22+H23+H16+H17+H18+H19+H25</f>
        <v>24500000</v>
      </c>
      <c r="I8" s="50">
        <f>SUM(G8:H8)</f>
        <v>49247500</v>
      </c>
      <c r="J8" s="49">
        <f>J11+J12+J13+J14+J21+J22+J23+J16+J17+J18+J19+J25</f>
        <v>17131705</v>
      </c>
      <c r="K8" s="49">
        <f>K11+K12+K13+K14+K21+K22+K23+K16+K17+K18+K19+K25</f>
        <v>774126.36</v>
      </c>
      <c r="L8" s="50">
        <f>SUM(J8:K8)</f>
        <v>17905831.359999999</v>
      </c>
      <c r="M8" s="49">
        <f>M11+M12+M13+M14+M21+M22+M23+M16+M17+M18+M19+M25</f>
        <v>0</v>
      </c>
      <c r="N8" s="49">
        <f>N11+N12+N13+N14+N21+N22+N23+N16+N17+N18+N19+N25</f>
        <v>0</v>
      </c>
      <c r="O8" s="50">
        <f>SUM(M8:N8)</f>
        <v>0</v>
      </c>
      <c r="P8" s="49">
        <f>P11+P12+P13+P14+P21+P22+P23+P16+P17+P18+P19+P25</f>
        <v>7615795</v>
      </c>
      <c r="Q8" s="49">
        <f>Q11+Q12+Q13+Q14+Q21+Q22+Q23+Q16+Q17+Q18+Q19+Q25</f>
        <v>23725873.640000001</v>
      </c>
      <c r="R8" s="50">
        <f>SUM(P8:Q8)</f>
        <v>31341668.640000001</v>
      </c>
      <c r="S8" s="51">
        <f>+M8/G8</f>
        <v>0</v>
      </c>
      <c r="T8" s="51">
        <f>+N8/H8</f>
        <v>0</v>
      </c>
      <c r="U8" s="51">
        <f>+O8/I8</f>
        <v>0</v>
      </c>
      <c r="V8" s="51">
        <f>+O8/F8</f>
        <v>0</v>
      </c>
    </row>
    <row r="9" spans="1:22" ht="9.9499999999999993" customHeight="1" x14ac:dyDescent="0.2">
      <c r="A9" s="43"/>
      <c r="B9" s="73"/>
      <c r="C9" s="43"/>
      <c r="D9" s="44"/>
      <c r="E9" s="44"/>
      <c r="F9" s="44"/>
      <c r="G9" s="44"/>
      <c r="H9" s="44"/>
      <c r="I9" s="44"/>
      <c r="J9" s="44"/>
      <c r="K9" s="44"/>
      <c r="L9" s="44"/>
      <c r="M9" s="44"/>
      <c r="N9" s="44"/>
      <c r="O9" s="44"/>
      <c r="P9" s="44"/>
      <c r="Q9" s="44"/>
      <c r="R9" s="44"/>
      <c r="S9" s="45"/>
      <c r="T9" s="45"/>
      <c r="U9" s="45"/>
      <c r="V9" s="45"/>
    </row>
    <row r="10" spans="1:22" ht="19.5" customHeight="1" x14ac:dyDescent="0.2">
      <c r="A10" s="52" t="s">
        <v>95</v>
      </c>
      <c r="B10" s="74" t="s">
        <v>50</v>
      </c>
      <c r="C10" s="53"/>
      <c r="D10" s="24">
        <f>SUM(D11:D14)</f>
        <v>79700000</v>
      </c>
      <c r="E10" s="24">
        <f>SUM(E11:E14)</f>
        <v>8800000</v>
      </c>
      <c r="F10" s="24">
        <f t="shared" ref="F10:F25" si="0">SUM(D10:E10)</f>
        <v>88500000</v>
      </c>
      <c r="G10" s="24">
        <f>SUM(G11:G14)</f>
        <v>0</v>
      </c>
      <c r="H10" s="24">
        <f>SUM(H11:H14)</f>
        <v>0</v>
      </c>
      <c r="I10" s="24">
        <f t="shared" ref="I10:I25" si="1">SUM(G10:H10)</f>
        <v>0</v>
      </c>
      <c r="J10" s="24">
        <f>SUM(J11:J14)</f>
        <v>0</v>
      </c>
      <c r="K10" s="24">
        <f>SUM(K11:K14)</f>
        <v>0</v>
      </c>
      <c r="L10" s="24">
        <f t="shared" ref="L10:L25" si="2">SUM(J10:K10)</f>
        <v>0</v>
      </c>
      <c r="M10" s="24">
        <f>SUM(M11:M14)</f>
        <v>0</v>
      </c>
      <c r="N10" s="24">
        <f>SUM(N11:N14)</f>
        <v>0</v>
      </c>
      <c r="O10" s="24">
        <f t="shared" ref="O10:O25" si="3">SUM(M10:N10)</f>
        <v>0</v>
      </c>
      <c r="P10" s="24">
        <f>SUM(P11:P14)</f>
        <v>0</v>
      </c>
      <c r="Q10" s="24">
        <f>SUM(Q11:Q14)</f>
        <v>0</v>
      </c>
      <c r="R10" s="24">
        <f t="shared" ref="R10:R25" si="4">SUM(P10:Q10)</f>
        <v>0</v>
      </c>
      <c r="S10" s="54" t="e">
        <f t="shared" ref="S10:U25" si="5">+M10/G10</f>
        <v>#DIV/0!</v>
      </c>
      <c r="T10" s="54" t="e">
        <f t="shared" si="5"/>
        <v>#DIV/0!</v>
      </c>
      <c r="U10" s="54" t="e">
        <f t="shared" si="5"/>
        <v>#DIV/0!</v>
      </c>
      <c r="V10" s="51">
        <f t="shared" ref="V10:V25" si="6">+O10/F10</f>
        <v>0</v>
      </c>
    </row>
    <row r="11" spans="1:22" ht="30.75" customHeight="1" x14ac:dyDescent="0.2">
      <c r="A11" s="58" t="s">
        <v>18</v>
      </c>
      <c r="B11" s="11" t="s">
        <v>51</v>
      </c>
      <c r="C11" s="30" t="s">
        <v>97</v>
      </c>
      <c r="D11" s="12">
        <f>SLP_1!D45</f>
        <v>7315000</v>
      </c>
      <c r="E11" s="12">
        <f>SLP_1!E45</f>
        <v>760000</v>
      </c>
      <c r="F11" s="13">
        <f t="shared" si="0"/>
        <v>8075000</v>
      </c>
      <c r="G11" s="12">
        <f>SLP_1!G45</f>
        <v>0</v>
      </c>
      <c r="H11" s="12">
        <f>SLP_1!H45</f>
        <v>0</v>
      </c>
      <c r="I11" s="13">
        <f t="shared" si="1"/>
        <v>0</v>
      </c>
      <c r="J11" s="12">
        <f>SLP_1!J45</f>
        <v>0</v>
      </c>
      <c r="K11" s="12">
        <f>SLP_1!K45</f>
        <v>0</v>
      </c>
      <c r="L11" s="13">
        <f t="shared" si="2"/>
        <v>0</v>
      </c>
      <c r="M11" s="12">
        <f>SLP_1!M45</f>
        <v>0</v>
      </c>
      <c r="N11" s="12">
        <f>SLP_1!N45</f>
        <v>0</v>
      </c>
      <c r="O11" s="13">
        <f t="shared" si="3"/>
        <v>0</v>
      </c>
      <c r="P11" s="14">
        <f t="shared" ref="P11:Q14" si="7">G11-(J11+M11)</f>
        <v>0</v>
      </c>
      <c r="Q11" s="14">
        <f t="shared" si="7"/>
        <v>0</v>
      </c>
      <c r="R11" s="13">
        <f t="shared" si="4"/>
        <v>0</v>
      </c>
      <c r="S11" s="16" t="e">
        <f t="shared" si="5"/>
        <v>#DIV/0!</v>
      </c>
      <c r="T11" s="16" t="e">
        <f t="shared" si="5"/>
        <v>#DIV/0!</v>
      </c>
      <c r="U11" s="16" t="e">
        <f t="shared" si="5"/>
        <v>#DIV/0!</v>
      </c>
      <c r="V11" s="56">
        <f t="shared" si="6"/>
        <v>0</v>
      </c>
    </row>
    <row r="12" spans="1:22" ht="30.75" customHeight="1" x14ac:dyDescent="0.2">
      <c r="A12" s="58" t="s">
        <v>21</v>
      </c>
      <c r="B12" s="11" t="s">
        <v>52</v>
      </c>
      <c r="C12" s="30" t="s">
        <v>97</v>
      </c>
      <c r="D12" s="12">
        <f>SLP_1!D46</f>
        <v>33898500</v>
      </c>
      <c r="E12" s="12">
        <f>SLP_1!E46</f>
        <v>3766500</v>
      </c>
      <c r="F12" s="13">
        <f t="shared" si="0"/>
        <v>37665000</v>
      </c>
      <c r="G12" s="12">
        <f>SLP_1!G46</f>
        <v>0</v>
      </c>
      <c r="H12" s="12">
        <f>SLP_1!H46</f>
        <v>0</v>
      </c>
      <c r="I12" s="13">
        <f t="shared" si="1"/>
        <v>0</v>
      </c>
      <c r="J12" s="12">
        <f>SLP_1!J46</f>
        <v>0</v>
      </c>
      <c r="K12" s="12">
        <f>SLP_1!K46</f>
        <v>0</v>
      </c>
      <c r="L12" s="13">
        <f t="shared" si="2"/>
        <v>0</v>
      </c>
      <c r="M12" s="12">
        <f>SLP_1!M46</f>
        <v>0</v>
      </c>
      <c r="N12" s="12">
        <f>SLP_1!N46</f>
        <v>0</v>
      </c>
      <c r="O12" s="13">
        <f t="shared" si="3"/>
        <v>0</v>
      </c>
      <c r="P12" s="14">
        <f t="shared" si="7"/>
        <v>0</v>
      </c>
      <c r="Q12" s="14">
        <f t="shared" si="7"/>
        <v>0</v>
      </c>
      <c r="R12" s="13">
        <f t="shared" si="4"/>
        <v>0</v>
      </c>
      <c r="S12" s="16" t="e">
        <f t="shared" si="5"/>
        <v>#DIV/0!</v>
      </c>
      <c r="T12" s="16" t="e">
        <f t="shared" si="5"/>
        <v>#DIV/0!</v>
      </c>
      <c r="U12" s="16" t="e">
        <f t="shared" si="5"/>
        <v>#DIV/0!</v>
      </c>
      <c r="V12" s="56">
        <f t="shared" si="6"/>
        <v>0</v>
      </c>
    </row>
    <row r="13" spans="1:22" ht="30.75" customHeight="1" x14ac:dyDescent="0.2">
      <c r="A13" s="58" t="s">
        <v>22</v>
      </c>
      <c r="B13" s="11" t="s">
        <v>53</v>
      </c>
      <c r="C13" s="30" t="s">
        <v>98</v>
      </c>
      <c r="D13" s="12">
        <f>SLP_1!D47</f>
        <v>35935000</v>
      </c>
      <c r="E13" s="12">
        <f>SLP_1!E47</f>
        <v>3990000</v>
      </c>
      <c r="F13" s="13">
        <f t="shared" si="0"/>
        <v>39925000</v>
      </c>
      <c r="G13" s="12">
        <f>SLP_1!G47</f>
        <v>0</v>
      </c>
      <c r="H13" s="12">
        <f>SLP_1!H47</f>
        <v>0</v>
      </c>
      <c r="I13" s="13">
        <f t="shared" si="1"/>
        <v>0</v>
      </c>
      <c r="J13" s="12">
        <f>SLP_1!J47</f>
        <v>0</v>
      </c>
      <c r="K13" s="12">
        <f>SLP_1!K47</f>
        <v>0</v>
      </c>
      <c r="L13" s="13">
        <f t="shared" si="2"/>
        <v>0</v>
      </c>
      <c r="M13" s="12">
        <f>SLP_1!M47</f>
        <v>0</v>
      </c>
      <c r="N13" s="12">
        <f>SLP_1!N47</f>
        <v>0</v>
      </c>
      <c r="O13" s="13">
        <f t="shared" si="3"/>
        <v>0</v>
      </c>
      <c r="P13" s="14">
        <f t="shared" si="7"/>
        <v>0</v>
      </c>
      <c r="Q13" s="14">
        <f t="shared" si="7"/>
        <v>0</v>
      </c>
      <c r="R13" s="13">
        <f t="shared" si="4"/>
        <v>0</v>
      </c>
      <c r="S13" s="16" t="e">
        <f t="shared" si="5"/>
        <v>#DIV/0!</v>
      </c>
      <c r="T13" s="16" t="e">
        <f t="shared" si="5"/>
        <v>#DIV/0!</v>
      </c>
      <c r="U13" s="16" t="e">
        <f t="shared" si="5"/>
        <v>#DIV/0!</v>
      </c>
      <c r="V13" s="56">
        <f t="shared" si="6"/>
        <v>0</v>
      </c>
    </row>
    <row r="14" spans="1:22" ht="30.75" customHeight="1" x14ac:dyDescent="0.2">
      <c r="A14" s="58" t="s">
        <v>23</v>
      </c>
      <c r="B14" s="11" t="s">
        <v>54</v>
      </c>
      <c r="C14" s="30" t="s">
        <v>97</v>
      </c>
      <c r="D14" s="12">
        <f>SLP_1!D48</f>
        <v>2551500</v>
      </c>
      <c r="E14" s="12">
        <f>SLP_1!E48</f>
        <v>283500</v>
      </c>
      <c r="F14" s="13">
        <f t="shared" si="0"/>
        <v>2835000</v>
      </c>
      <c r="G14" s="12">
        <f>SLP_1!G48</f>
        <v>0</v>
      </c>
      <c r="H14" s="12">
        <f>SLP_1!H48</f>
        <v>0</v>
      </c>
      <c r="I14" s="13">
        <f t="shared" si="1"/>
        <v>0</v>
      </c>
      <c r="J14" s="12">
        <f>SLP_1!J48</f>
        <v>0</v>
      </c>
      <c r="K14" s="12">
        <f>SLP_1!K48</f>
        <v>0</v>
      </c>
      <c r="L14" s="13">
        <f t="shared" si="2"/>
        <v>0</v>
      </c>
      <c r="M14" s="12">
        <f>SLP_1!M48</f>
        <v>0</v>
      </c>
      <c r="N14" s="12">
        <f>SLP_1!N48</f>
        <v>0</v>
      </c>
      <c r="O14" s="13">
        <f t="shared" si="3"/>
        <v>0</v>
      </c>
      <c r="P14" s="14">
        <f t="shared" si="7"/>
        <v>0</v>
      </c>
      <c r="Q14" s="14">
        <f t="shared" si="7"/>
        <v>0</v>
      </c>
      <c r="R14" s="13">
        <f t="shared" si="4"/>
        <v>0</v>
      </c>
      <c r="S14" s="16" t="e">
        <f t="shared" si="5"/>
        <v>#DIV/0!</v>
      </c>
      <c r="T14" s="16" t="e">
        <f t="shared" si="5"/>
        <v>#DIV/0!</v>
      </c>
      <c r="U14" s="16" t="e">
        <f t="shared" si="5"/>
        <v>#DIV/0!</v>
      </c>
      <c r="V14" s="56">
        <f t="shared" si="6"/>
        <v>0</v>
      </c>
    </row>
    <row r="15" spans="1:22" ht="30.75" customHeight="1" x14ac:dyDescent="0.2">
      <c r="A15" s="52" t="s">
        <v>95</v>
      </c>
      <c r="B15" s="74" t="s">
        <v>27</v>
      </c>
      <c r="C15" s="53"/>
      <c r="D15" s="24">
        <f>SUM(D16:D19)</f>
        <v>52100000</v>
      </c>
      <c r="E15" s="24">
        <f>SUM(E16:E19)</f>
        <v>24435000</v>
      </c>
      <c r="F15" s="24">
        <f t="shared" si="0"/>
        <v>76535000</v>
      </c>
      <c r="G15" s="24">
        <f>SUM(G16:G19)</f>
        <v>24747500</v>
      </c>
      <c r="H15" s="24">
        <f>SUM(H16:H19)</f>
        <v>10000000</v>
      </c>
      <c r="I15" s="24">
        <f t="shared" si="1"/>
        <v>34747500</v>
      </c>
      <c r="J15" s="24">
        <f>SUM(J16:J19)</f>
        <v>17131705</v>
      </c>
      <c r="K15" s="24">
        <f>SUM(K16:K19)</f>
        <v>0</v>
      </c>
      <c r="L15" s="24">
        <f t="shared" si="2"/>
        <v>17131705</v>
      </c>
      <c r="M15" s="24">
        <f>SUM(M16:M19)</f>
        <v>0</v>
      </c>
      <c r="N15" s="24">
        <f>SUM(N16:N19)</f>
        <v>0</v>
      </c>
      <c r="O15" s="24">
        <f t="shared" si="3"/>
        <v>0</v>
      </c>
      <c r="P15" s="24">
        <f>SUM(P16:P19)</f>
        <v>7615795</v>
      </c>
      <c r="Q15" s="24">
        <f>SUM(Q16:Q19)</f>
        <v>10000000</v>
      </c>
      <c r="R15" s="24">
        <f t="shared" si="4"/>
        <v>17615795</v>
      </c>
      <c r="S15" s="54">
        <f t="shared" si="5"/>
        <v>0</v>
      </c>
      <c r="T15" s="54">
        <f t="shared" si="5"/>
        <v>0</v>
      </c>
      <c r="U15" s="54">
        <f t="shared" si="5"/>
        <v>0</v>
      </c>
      <c r="V15" s="51">
        <f t="shared" si="6"/>
        <v>0</v>
      </c>
    </row>
    <row r="16" spans="1:22" ht="30.75" customHeight="1" x14ac:dyDescent="0.2">
      <c r="A16" s="58" t="s">
        <v>18</v>
      </c>
      <c r="B16" s="11" t="s">
        <v>77</v>
      </c>
      <c r="C16" s="30" t="s">
        <v>90</v>
      </c>
      <c r="D16" s="27">
        <f>SLP_1!D57</f>
        <v>6598838</v>
      </c>
      <c r="E16" s="27">
        <f>SLP_1!E57</f>
        <v>0</v>
      </c>
      <c r="F16" s="24">
        <f t="shared" si="0"/>
        <v>6598838</v>
      </c>
      <c r="G16" s="27">
        <f>SLP_1!G57</f>
        <v>3134448</v>
      </c>
      <c r="H16" s="27">
        <f>SLP_1!H57</f>
        <v>0</v>
      </c>
      <c r="I16" s="24">
        <f t="shared" si="1"/>
        <v>3134448</v>
      </c>
      <c r="J16" s="27">
        <f>SLP_1!J57</f>
        <v>3134448</v>
      </c>
      <c r="K16" s="27">
        <f>SLP_1!K57</f>
        <v>0</v>
      </c>
      <c r="L16" s="24">
        <f t="shared" si="2"/>
        <v>3134448</v>
      </c>
      <c r="M16" s="27">
        <f>SLP_1!M57</f>
        <v>0</v>
      </c>
      <c r="N16" s="27">
        <f>SLP_1!N57</f>
        <v>0</v>
      </c>
      <c r="O16" s="24">
        <f t="shared" si="3"/>
        <v>0</v>
      </c>
      <c r="P16" s="14">
        <f t="shared" ref="P16:Q19" si="8">G16-(J16+M16)</f>
        <v>0</v>
      </c>
      <c r="Q16" s="14">
        <f t="shared" si="8"/>
        <v>0</v>
      </c>
      <c r="R16" s="24">
        <f t="shared" si="4"/>
        <v>0</v>
      </c>
      <c r="S16" s="28">
        <f t="shared" si="5"/>
        <v>0</v>
      </c>
      <c r="T16" s="28" t="e">
        <f t="shared" si="5"/>
        <v>#DIV/0!</v>
      </c>
      <c r="U16" s="28">
        <f t="shared" si="5"/>
        <v>0</v>
      </c>
      <c r="V16" s="60">
        <f t="shared" si="6"/>
        <v>0</v>
      </c>
    </row>
    <row r="17" spans="1:23" ht="30.75" customHeight="1" x14ac:dyDescent="0.2">
      <c r="A17" s="58" t="s">
        <v>21</v>
      </c>
      <c r="B17" s="11" t="s">
        <v>76</v>
      </c>
      <c r="C17" s="30" t="s">
        <v>91</v>
      </c>
      <c r="D17" s="27">
        <f>SLP_1!D58</f>
        <v>2660946</v>
      </c>
      <c r="E17" s="27">
        <f>SLP_1!E58</f>
        <v>14970503</v>
      </c>
      <c r="F17" s="24">
        <f t="shared" si="0"/>
        <v>17631449</v>
      </c>
      <c r="G17" s="27">
        <f>SLP_1!G58</f>
        <v>1263949</v>
      </c>
      <c r="H17" s="27">
        <f>SLP_1!H58</f>
        <v>6090000</v>
      </c>
      <c r="I17" s="24">
        <f t="shared" si="1"/>
        <v>7353949</v>
      </c>
      <c r="J17" s="27">
        <f>SLP_1!J58</f>
        <v>1263949</v>
      </c>
      <c r="K17" s="27">
        <f>SLP_1!K58</f>
        <v>0</v>
      </c>
      <c r="L17" s="24">
        <f t="shared" si="2"/>
        <v>1263949</v>
      </c>
      <c r="M17" s="27">
        <f>SLP_1!M58</f>
        <v>0</v>
      </c>
      <c r="N17" s="27">
        <f>SLP_1!N58</f>
        <v>0</v>
      </c>
      <c r="O17" s="24">
        <f t="shared" si="3"/>
        <v>0</v>
      </c>
      <c r="P17" s="14">
        <f t="shared" si="8"/>
        <v>0</v>
      </c>
      <c r="Q17" s="14">
        <f t="shared" si="8"/>
        <v>6090000</v>
      </c>
      <c r="R17" s="24">
        <f t="shared" si="4"/>
        <v>6090000</v>
      </c>
      <c r="S17" s="28">
        <f t="shared" si="5"/>
        <v>0</v>
      </c>
      <c r="T17" s="28">
        <f t="shared" si="5"/>
        <v>0</v>
      </c>
      <c r="U17" s="28">
        <f t="shared" si="5"/>
        <v>0</v>
      </c>
      <c r="V17" s="60">
        <f t="shared" si="6"/>
        <v>0</v>
      </c>
    </row>
    <row r="18" spans="1:23" ht="30.75" customHeight="1" x14ac:dyDescent="0.2">
      <c r="A18" s="58" t="s">
        <v>22</v>
      </c>
      <c r="B18" s="11" t="s">
        <v>28</v>
      </c>
      <c r="C18" s="30" t="s">
        <v>92</v>
      </c>
      <c r="D18" s="27">
        <f>SLP_1!D59</f>
        <v>37484175</v>
      </c>
      <c r="E18" s="27">
        <f>SLP_1!E59</f>
        <v>9464497</v>
      </c>
      <c r="F18" s="24">
        <f t="shared" si="0"/>
        <v>46948672</v>
      </c>
      <c r="G18" s="27">
        <f>SLP_1!G59</f>
        <v>17804984</v>
      </c>
      <c r="H18" s="27">
        <f>SLP_1!H59</f>
        <v>3910000</v>
      </c>
      <c r="I18" s="24">
        <f t="shared" si="1"/>
        <v>21714984</v>
      </c>
      <c r="J18" s="27">
        <f>SLP_1!J59</f>
        <v>10189189</v>
      </c>
      <c r="K18" s="27">
        <f>SLP_1!K59</f>
        <v>0</v>
      </c>
      <c r="L18" s="24">
        <f t="shared" si="2"/>
        <v>10189189</v>
      </c>
      <c r="M18" s="27">
        <f>SLP_1!M59</f>
        <v>0</v>
      </c>
      <c r="N18" s="27">
        <f>SLP_1!N59</f>
        <v>0</v>
      </c>
      <c r="O18" s="24">
        <f t="shared" si="3"/>
        <v>0</v>
      </c>
      <c r="P18" s="14">
        <f t="shared" si="8"/>
        <v>7615795</v>
      </c>
      <c r="Q18" s="14">
        <f t="shared" si="8"/>
        <v>3910000</v>
      </c>
      <c r="R18" s="24">
        <f t="shared" si="4"/>
        <v>11525795</v>
      </c>
      <c r="S18" s="28">
        <f t="shared" si="5"/>
        <v>0</v>
      </c>
      <c r="T18" s="28">
        <f t="shared" si="5"/>
        <v>0</v>
      </c>
      <c r="U18" s="28">
        <f t="shared" si="5"/>
        <v>0</v>
      </c>
      <c r="V18" s="60">
        <f t="shared" si="6"/>
        <v>0</v>
      </c>
    </row>
    <row r="19" spans="1:23" ht="30.75" customHeight="1" x14ac:dyDescent="0.2">
      <c r="A19" s="58" t="s">
        <v>23</v>
      </c>
      <c r="B19" s="11" t="s">
        <v>29</v>
      </c>
      <c r="C19" s="30" t="s">
        <v>30</v>
      </c>
      <c r="D19" s="27">
        <f>SLP_1!D60</f>
        <v>5356041</v>
      </c>
      <c r="E19" s="27">
        <f>SLP_1!E60</f>
        <v>0</v>
      </c>
      <c r="F19" s="24">
        <f t="shared" si="0"/>
        <v>5356041</v>
      </c>
      <c r="G19" s="27">
        <f>SLP_1!G60</f>
        <v>2544119</v>
      </c>
      <c r="H19" s="27">
        <f>SLP_1!H60</f>
        <v>0</v>
      </c>
      <c r="I19" s="24">
        <f t="shared" si="1"/>
        <v>2544119</v>
      </c>
      <c r="J19" s="27">
        <f>SLP_1!J60</f>
        <v>2544119</v>
      </c>
      <c r="K19" s="27">
        <f>SLP_1!K60</f>
        <v>0</v>
      </c>
      <c r="L19" s="24">
        <f t="shared" si="2"/>
        <v>2544119</v>
      </c>
      <c r="M19" s="27">
        <f>SLP_1!M60</f>
        <v>0</v>
      </c>
      <c r="N19" s="27">
        <f>SLP_1!N60</f>
        <v>0</v>
      </c>
      <c r="O19" s="24">
        <f t="shared" si="3"/>
        <v>0</v>
      </c>
      <c r="P19" s="14">
        <f t="shared" si="8"/>
        <v>0</v>
      </c>
      <c r="Q19" s="14">
        <f t="shared" si="8"/>
        <v>0</v>
      </c>
      <c r="R19" s="24">
        <f t="shared" si="4"/>
        <v>0</v>
      </c>
      <c r="S19" s="28">
        <f t="shared" si="5"/>
        <v>0</v>
      </c>
      <c r="T19" s="28" t="e">
        <f t="shared" si="5"/>
        <v>#DIV/0!</v>
      </c>
      <c r="U19" s="28">
        <f t="shared" si="5"/>
        <v>0</v>
      </c>
      <c r="V19" s="60">
        <f t="shared" si="6"/>
        <v>0</v>
      </c>
    </row>
    <row r="20" spans="1:23" ht="30.75" customHeight="1" x14ac:dyDescent="0.2">
      <c r="A20" s="52" t="s">
        <v>95</v>
      </c>
      <c r="B20" s="74" t="s">
        <v>31</v>
      </c>
      <c r="C20" s="53"/>
      <c r="D20" s="24">
        <f>SUM(D21:D23)</f>
        <v>53400000</v>
      </c>
      <c r="E20" s="24">
        <f>SUM(E21:E23)</f>
        <v>13350000</v>
      </c>
      <c r="F20" s="24">
        <f t="shared" si="0"/>
        <v>66750000</v>
      </c>
      <c r="G20" s="24">
        <f>SUM(G21:G23)</f>
        <v>0</v>
      </c>
      <c r="H20" s="24">
        <f>SUM(H21:H23)</f>
        <v>13350000</v>
      </c>
      <c r="I20" s="24">
        <f t="shared" si="1"/>
        <v>13350000</v>
      </c>
      <c r="J20" s="24">
        <f>SUM(J21:J23)</f>
        <v>0</v>
      </c>
      <c r="K20" s="24">
        <f>SUM(K21:K23)</f>
        <v>0</v>
      </c>
      <c r="L20" s="24">
        <f t="shared" si="2"/>
        <v>0</v>
      </c>
      <c r="M20" s="24">
        <f>SUM(M21:M23)</f>
        <v>0</v>
      </c>
      <c r="N20" s="24">
        <f>SUM(N21:N23)</f>
        <v>0</v>
      </c>
      <c r="O20" s="24">
        <f t="shared" si="3"/>
        <v>0</v>
      </c>
      <c r="P20" s="24">
        <f>SUM(P21:P23)</f>
        <v>0</v>
      </c>
      <c r="Q20" s="24">
        <f>SUM(Q21:Q23)</f>
        <v>13350000</v>
      </c>
      <c r="R20" s="24">
        <f t="shared" si="4"/>
        <v>13350000</v>
      </c>
      <c r="S20" s="54" t="e">
        <f t="shared" si="5"/>
        <v>#DIV/0!</v>
      </c>
      <c r="T20" s="54">
        <f t="shared" si="5"/>
        <v>0</v>
      </c>
      <c r="U20" s="54">
        <f t="shared" si="5"/>
        <v>0</v>
      </c>
      <c r="V20" s="51">
        <f t="shared" si="6"/>
        <v>0</v>
      </c>
    </row>
    <row r="21" spans="1:23" ht="30.75" customHeight="1" x14ac:dyDescent="0.2">
      <c r="A21" s="55" t="s">
        <v>18</v>
      </c>
      <c r="B21" s="75" t="s">
        <v>32</v>
      </c>
      <c r="C21" s="31" t="s">
        <v>33</v>
      </c>
      <c r="D21" s="12">
        <f>SLP_1!D63</f>
        <v>47944000</v>
      </c>
      <c r="E21" s="12">
        <f>SLP_1!E63</f>
        <v>11986000</v>
      </c>
      <c r="F21" s="13">
        <f t="shared" si="0"/>
        <v>59930000</v>
      </c>
      <c r="G21" s="12">
        <f>SLP_1!G63</f>
        <v>0</v>
      </c>
      <c r="H21" s="12">
        <f>SLP_1!H63</f>
        <v>11986000</v>
      </c>
      <c r="I21" s="13">
        <f t="shared" si="1"/>
        <v>11986000</v>
      </c>
      <c r="J21" s="12">
        <f>SLP_1!J63</f>
        <v>0</v>
      </c>
      <c r="K21" s="12">
        <f>SLP_1!K63</f>
        <v>0</v>
      </c>
      <c r="L21" s="13">
        <f t="shared" si="2"/>
        <v>0</v>
      </c>
      <c r="M21" s="12">
        <f>SLP_1!M63</f>
        <v>0</v>
      </c>
      <c r="N21" s="12">
        <f>SLP_1!N63</f>
        <v>0</v>
      </c>
      <c r="O21" s="13">
        <f t="shared" si="3"/>
        <v>0</v>
      </c>
      <c r="P21" s="14">
        <f t="shared" ref="P21:Q23" si="9">G21-(J21+M21)</f>
        <v>0</v>
      </c>
      <c r="Q21" s="14">
        <f t="shared" si="9"/>
        <v>11986000</v>
      </c>
      <c r="R21" s="13">
        <f t="shared" si="4"/>
        <v>11986000</v>
      </c>
      <c r="S21" s="16" t="e">
        <f t="shared" si="5"/>
        <v>#DIV/0!</v>
      </c>
      <c r="T21" s="16">
        <f t="shared" si="5"/>
        <v>0</v>
      </c>
      <c r="U21" s="16">
        <f t="shared" si="5"/>
        <v>0</v>
      </c>
      <c r="V21" s="56">
        <f t="shared" si="6"/>
        <v>0</v>
      </c>
    </row>
    <row r="22" spans="1:23" ht="30.75" customHeight="1" x14ac:dyDescent="0.2">
      <c r="A22" s="55" t="s">
        <v>21</v>
      </c>
      <c r="B22" s="75" t="s">
        <v>34</v>
      </c>
      <c r="C22" s="31" t="s">
        <v>33</v>
      </c>
      <c r="D22" s="12">
        <f>SLP_1!D64</f>
        <v>5456000</v>
      </c>
      <c r="E22" s="12">
        <f>SLP_1!E64</f>
        <v>1364000</v>
      </c>
      <c r="F22" s="13">
        <f t="shared" si="0"/>
        <v>6820000</v>
      </c>
      <c r="G22" s="12">
        <f>SLP_1!G64</f>
        <v>0</v>
      </c>
      <c r="H22" s="12">
        <f>SLP_1!H64</f>
        <v>1364000</v>
      </c>
      <c r="I22" s="13">
        <f t="shared" si="1"/>
        <v>1364000</v>
      </c>
      <c r="J22" s="12">
        <f>SLP_1!J64</f>
        <v>0</v>
      </c>
      <c r="K22" s="12">
        <f>SLP_1!K64</f>
        <v>0</v>
      </c>
      <c r="L22" s="13">
        <f t="shared" si="2"/>
        <v>0</v>
      </c>
      <c r="M22" s="12">
        <f>SLP_1!M64</f>
        <v>0</v>
      </c>
      <c r="N22" s="12">
        <f>SLP_1!N64</f>
        <v>0</v>
      </c>
      <c r="O22" s="13">
        <f t="shared" si="3"/>
        <v>0</v>
      </c>
      <c r="P22" s="14">
        <f t="shared" si="9"/>
        <v>0</v>
      </c>
      <c r="Q22" s="14">
        <f t="shared" si="9"/>
        <v>1364000</v>
      </c>
      <c r="R22" s="13">
        <f t="shared" si="4"/>
        <v>1364000</v>
      </c>
      <c r="S22" s="16" t="e">
        <f t="shared" si="5"/>
        <v>#DIV/0!</v>
      </c>
      <c r="T22" s="16">
        <f t="shared" si="5"/>
        <v>0</v>
      </c>
      <c r="U22" s="16">
        <f t="shared" si="5"/>
        <v>0</v>
      </c>
      <c r="V22" s="56">
        <f t="shared" si="6"/>
        <v>0</v>
      </c>
    </row>
    <row r="23" spans="1:23" ht="30.75" customHeight="1" x14ac:dyDescent="0.2">
      <c r="A23" s="55" t="s">
        <v>22</v>
      </c>
      <c r="B23" s="75" t="s">
        <v>35</v>
      </c>
      <c r="C23" s="31" t="s">
        <v>33</v>
      </c>
      <c r="D23" s="12">
        <f>SLP_1!D65</f>
        <v>0</v>
      </c>
      <c r="E23" s="12">
        <f>SLP_1!E65</f>
        <v>0</v>
      </c>
      <c r="F23" s="13">
        <f t="shared" si="0"/>
        <v>0</v>
      </c>
      <c r="G23" s="12">
        <f>SLP_1!G65</f>
        <v>0</v>
      </c>
      <c r="H23" s="12">
        <f>SLP_1!H65</f>
        <v>0</v>
      </c>
      <c r="I23" s="13">
        <f t="shared" si="1"/>
        <v>0</v>
      </c>
      <c r="J23" s="12">
        <f>SLP_1!J65</f>
        <v>0</v>
      </c>
      <c r="K23" s="12">
        <f>SLP_1!K65</f>
        <v>0</v>
      </c>
      <c r="L23" s="13">
        <f t="shared" si="2"/>
        <v>0</v>
      </c>
      <c r="M23" s="12">
        <f>SLP_1!M65</f>
        <v>0</v>
      </c>
      <c r="N23" s="12">
        <f>SLP_1!N65</f>
        <v>0</v>
      </c>
      <c r="O23" s="13">
        <f t="shared" si="3"/>
        <v>0</v>
      </c>
      <c r="P23" s="14">
        <f t="shared" si="9"/>
        <v>0</v>
      </c>
      <c r="Q23" s="14">
        <f t="shared" si="9"/>
        <v>0</v>
      </c>
      <c r="R23" s="13">
        <f t="shared" si="4"/>
        <v>0</v>
      </c>
      <c r="S23" s="16" t="e">
        <f t="shared" si="5"/>
        <v>#DIV/0!</v>
      </c>
      <c r="T23" s="16" t="e">
        <f t="shared" si="5"/>
        <v>#DIV/0!</v>
      </c>
      <c r="U23" s="16" t="e">
        <f t="shared" si="5"/>
        <v>#DIV/0!</v>
      </c>
      <c r="V23" s="56" t="e">
        <f t="shared" si="6"/>
        <v>#DIV/0!</v>
      </c>
    </row>
    <row r="24" spans="1:23" ht="30.75" customHeight="1" x14ac:dyDescent="0.2">
      <c r="A24" s="52" t="s">
        <v>95</v>
      </c>
      <c r="B24" s="74" t="s">
        <v>36</v>
      </c>
      <c r="C24" s="53"/>
      <c r="D24" s="13">
        <f>SUM(D25:D25)</f>
        <v>600000</v>
      </c>
      <c r="E24" s="13">
        <f>SUM(E25:E25)</f>
        <v>3000000</v>
      </c>
      <c r="F24" s="24">
        <f t="shared" si="0"/>
        <v>3600000</v>
      </c>
      <c r="G24" s="24">
        <f>SUM(G25:G25)</f>
        <v>0</v>
      </c>
      <c r="H24" s="24">
        <f>SUM(H25:H25)</f>
        <v>1150000</v>
      </c>
      <c r="I24" s="24">
        <f t="shared" si="1"/>
        <v>1150000</v>
      </c>
      <c r="J24" s="24">
        <f>SUM(J25:J25)</f>
        <v>0</v>
      </c>
      <c r="K24" s="24">
        <f>SUM(K25:K25)</f>
        <v>774126.36</v>
      </c>
      <c r="L24" s="24">
        <f t="shared" si="2"/>
        <v>774126.36</v>
      </c>
      <c r="M24" s="24">
        <f>SUM(M25:M25)</f>
        <v>0</v>
      </c>
      <c r="N24" s="24">
        <f>SUM(N25:N25)</f>
        <v>0</v>
      </c>
      <c r="O24" s="24">
        <f t="shared" si="3"/>
        <v>0</v>
      </c>
      <c r="P24" s="24">
        <f>SUM(P25:P25)</f>
        <v>0</v>
      </c>
      <c r="Q24" s="24">
        <f>SUM(Q25:Q25)</f>
        <v>375873.64</v>
      </c>
      <c r="R24" s="24">
        <f t="shared" si="4"/>
        <v>375873.64</v>
      </c>
      <c r="S24" s="54" t="e">
        <f t="shared" ref="S24" si="10">+M24/G24</f>
        <v>#DIV/0!</v>
      </c>
      <c r="T24" s="54">
        <f t="shared" ref="T24" si="11">+N24/H24</f>
        <v>0</v>
      </c>
      <c r="U24" s="54">
        <f t="shared" ref="U24" si="12">+O24/I24</f>
        <v>0</v>
      </c>
      <c r="V24" s="51">
        <f t="shared" ref="V24" si="13">+O24/F24</f>
        <v>0</v>
      </c>
      <c r="W24" s="33"/>
    </row>
    <row r="25" spans="1:23" ht="30.75" customHeight="1" x14ac:dyDescent="0.2">
      <c r="A25" s="55" t="s">
        <v>21</v>
      </c>
      <c r="B25" s="25" t="s">
        <v>37</v>
      </c>
      <c r="C25" s="30" t="s">
        <v>38</v>
      </c>
      <c r="D25" s="12">
        <f>SLP_1!D68</f>
        <v>600000</v>
      </c>
      <c r="E25" s="12">
        <f>SLP_1!E68</f>
        <v>3000000</v>
      </c>
      <c r="F25" s="13">
        <f t="shared" si="0"/>
        <v>3600000</v>
      </c>
      <c r="G25" s="12">
        <f>SLP_1!G68</f>
        <v>0</v>
      </c>
      <c r="H25" s="12">
        <f>SLP_1!H68</f>
        <v>1150000</v>
      </c>
      <c r="I25" s="13">
        <f t="shared" si="1"/>
        <v>1150000</v>
      </c>
      <c r="J25" s="12">
        <f>SLP_1!J68</f>
        <v>0</v>
      </c>
      <c r="K25" s="12">
        <f>SLP_1!K68</f>
        <v>774126.36</v>
      </c>
      <c r="L25" s="13">
        <f t="shared" si="2"/>
        <v>774126.36</v>
      </c>
      <c r="M25" s="12">
        <f>SLP_1!M68</f>
        <v>0</v>
      </c>
      <c r="N25" s="12">
        <f>SLP_1!N68</f>
        <v>0</v>
      </c>
      <c r="O25" s="13">
        <f t="shared" si="3"/>
        <v>0</v>
      </c>
      <c r="P25" s="14">
        <f t="shared" ref="P25:Q25" si="14">G25-(J25+M25)</f>
        <v>0</v>
      </c>
      <c r="Q25" s="14">
        <f t="shared" si="14"/>
        <v>375873.64</v>
      </c>
      <c r="R25" s="13">
        <f t="shared" si="4"/>
        <v>375873.64</v>
      </c>
      <c r="S25" s="16" t="e">
        <f t="shared" si="5"/>
        <v>#DIV/0!</v>
      </c>
      <c r="T25" s="16">
        <f t="shared" si="5"/>
        <v>0</v>
      </c>
      <c r="U25" s="16">
        <f t="shared" si="5"/>
        <v>0</v>
      </c>
      <c r="V25" s="56">
        <f t="shared" si="6"/>
        <v>0</v>
      </c>
      <c r="W25" s="33"/>
    </row>
    <row r="26" spans="1:23" ht="30.75" customHeight="1" x14ac:dyDescent="0.2">
      <c r="A26" s="17"/>
      <c r="B26" s="18"/>
      <c r="C26" s="19"/>
      <c r="D26" s="20"/>
      <c r="E26" s="20"/>
      <c r="F26" s="20"/>
      <c r="G26" s="20"/>
      <c r="H26" s="20"/>
      <c r="I26" s="20"/>
      <c r="J26" s="20"/>
      <c r="K26" s="20"/>
      <c r="L26" s="20"/>
      <c r="M26" s="20"/>
      <c r="N26" s="20"/>
      <c r="O26" s="20"/>
      <c r="P26" s="20"/>
      <c r="Q26" s="20"/>
      <c r="R26" s="20"/>
      <c r="S26" s="21"/>
      <c r="T26" s="21"/>
      <c r="U26" s="21"/>
      <c r="V26" s="22"/>
    </row>
    <row r="27" spans="1:23" ht="8.1" customHeight="1" x14ac:dyDescent="0.2">
      <c r="A27" s="23"/>
      <c r="B27" s="76"/>
      <c r="C27" s="23"/>
      <c r="D27" s="23"/>
      <c r="E27" s="23"/>
      <c r="F27" s="23"/>
      <c r="G27" s="23"/>
      <c r="H27" s="23"/>
      <c r="I27" s="23"/>
      <c r="J27" s="23"/>
      <c r="K27" s="23"/>
      <c r="L27" s="23"/>
      <c r="M27" s="23"/>
      <c r="N27" s="23"/>
      <c r="O27" s="23"/>
      <c r="P27" s="23"/>
      <c r="Q27" s="23"/>
      <c r="R27" s="23"/>
      <c r="S27" s="23"/>
      <c r="T27" s="23"/>
      <c r="U27" s="23"/>
      <c r="V27" s="23"/>
    </row>
    <row r="34" spans="20:20" ht="13.5" thickBot="1" x14ac:dyDescent="0.25"/>
    <row r="35" spans="20:20" ht="14.25" thickTop="1" thickBot="1" x14ac:dyDescent="0.25">
      <c r="T35" s="26"/>
    </row>
    <row r="36" spans="20:20" ht="13.5" thickTop="1" x14ac:dyDescent="0.2"/>
  </sheetData>
  <sheetProtection algorithmName="SHA-512" hashValue="0A0JXx6NADdCuYnBHvk0Df6qKF+GreeQmcjEunrFFzST8W6Bga7EDHceGFpCsa+PQcGBaPvW++BnmEU5G11V7A==" saltValue="86DB/U3ue4RXVoUropLy5Q==" spinCount="100000" sheet="1" formatCells="0" formatColumns="0" formatRows="0" insertColumns="0" insertRows="0" insertHyperlinks="0" deleteColumns="0" deleteRows="0" sort="0" autoFilter="0" pivotTables="0"/>
  <mergeCells count="10">
    <mergeCell ref="A5:C5"/>
    <mergeCell ref="A1:V1"/>
    <mergeCell ref="A2:V2"/>
    <mergeCell ref="A4:C4"/>
    <mergeCell ref="D4:F4"/>
    <mergeCell ref="G4:I4"/>
    <mergeCell ref="J4:L4"/>
    <mergeCell ref="M4:O4"/>
    <mergeCell ref="P4:R4"/>
    <mergeCell ref="S4:V4"/>
  </mergeCells>
  <printOptions horizontalCentered="1"/>
  <pageMargins left="0.77" right="0.19685039370078741" top="0.39370078740157483" bottom="0.39370078740157483" header="0.19685039370078741" footer="0"/>
  <pageSetup paperSize="5" scale="51"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SLP_1</vt:lpstr>
      <vt:lpstr>SLP_3</vt:lpstr>
      <vt:lpstr>SLP_1!Área_de_impresión</vt:lpstr>
      <vt:lpstr>SLP_3!Área_de_impresión</vt:lpstr>
      <vt:lpstr>SLP_1!Títulos_a_imprimir</vt:lpstr>
      <vt:lpstr>SLP_3!Títulos_a_imprimir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Leticia Lazaro Marquez</dc:creator>
  <cp:lastModifiedBy>Ninguno</cp:lastModifiedBy>
  <cp:lastPrinted>2019-07-04T17:37:13Z</cp:lastPrinted>
  <dcterms:created xsi:type="dcterms:W3CDTF">2018-03-14T00:29:10Z</dcterms:created>
  <dcterms:modified xsi:type="dcterms:W3CDTF">2019-09-13T17:32:42Z</dcterms:modified>
</cp:coreProperties>
</file>